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Кулакова Е.С\Открытость бюджета\2020 год\Внесение изменений в бюджет на 2020 год\"/>
    </mc:Choice>
  </mc:AlternateContent>
  <xr:revisionPtr revIDLastSave="0" documentId="13_ncr:1_{0BEC2E1C-EE47-4520-B63B-88F2A6C30F8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F18" i="1" l="1"/>
  <c r="F17" i="1"/>
  <c r="F16" i="1"/>
  <c r="F13" i="1"/>
  <c r="F9" i="1"/>
  <c r="E4" i="1"/>
  <c r="D17" i="1" l="1"/>
  <c r="D16" i="1"/>
  <c r="B16" i="1"/>
  <c r="D13" i="1"/>
  <c r="B13" i="1"/>
  <c r="D9" i="1"/>
  <c r="B9" i="1"/>
  <c r="F7" i="1" l="1"/>
  <c r="F14" i="1"/>
  <c r="E9" i="1"/>
  <c r="E10" i="1"/>
  <c r="E11" i="1"/>
  <c r="E12" i="1"/>
  <c r="E13" i="1"/>
  <c r="E16" i="1"/>
  <c r="E17" i="1"/>
  <c r="E18" i="1"/>
  <c r="E20" i="1"/>
  <c r="E21" i="1"/>
  <c r="D14" i="1"/>
  <c r="B14" i="1"/>
  <c r="D7" i="1"/>
  <c r="B7" i="1"/>
  <c r="F5" i="1" l="1"/>
  <c r="F4" i="1" s="1"/>
  <c r="E14" i="1"/>
  <c r="D5" i="1"/>
  <c r="D4" i="1" s="1"/>
  <c r="E7" i="1"/>
  <c r="B5" i="1"/>
  <c r="B4" i="1" l="1"/>
  <c r="E5" i="1"/>
</calcChain>
</file>

<file path=xl/sharedStrings.xml><?xml version="1.0" encoding="utf-8"?>
<sst xmlns="http://schemas.openxmlformats.org/spreadsheetml/2006/main" count="39" uniqueCount="37">
  <si>
    <t>Код дохода бюджетной классификации</t>
  </si>
  <si>
    <t>% исполнения</t>
  </si>
  <si>
    <t>ДОХОДЫ, всего</t>
  </si>
  <si>
    <t>x</t>
  </si>
  <si>
    <t>Налоговые и неналоговые</t>
  </si>
  <si>
    <t>000 1 00 00000 00 0000 000</t>
  </si>
  <si>
    <t>в том числе:</t>
  </si>
  <si>
    <t>Налоговые доходы</t>
  </si>
  <si>
    <t>000 1 01 00000 00 0000 000</t>
  </si>
  <si>
    <t>из них:</t>
  </si>
  <si>
    <t>- Налог на доходы физических лиц</t>
  </si>
  <si>
    <t>000 1 01 02000 01 0000 110</t>
  </si>
  <si>
    <t>- Акцизы</t>
  </si>
  <si>
    <t>000 1 03 02000 01 0000 110</t>
  </si>
  <si>
    <t>- Единый сельскохозяйственный налог</t>
  </si>
  <si>
    <t>000 1 05 03000 01 0000 110</t>
  </si>
  <si>
    <t>- Налоги на имущество физических лиц</t>
  </si>
  <si>
    <t>000 1 06 01000 00 0000 110</t>
  </si>
  <si>
    <t>- Земельный налог</t>
  </si>
  <si>
    <t>000 1 06 06000 00 0000 110</t>
  </si>
  <si>
    <t>Неналоговые доходы</t>
  </si>
  <si>
    <t>- доходы от использования имущества</t>
  </si>
  <si>
    <t>000 1 11 00000 00 0000 000</t>
  </si>
  <si>
    <t>- доходы от оказания платных услуг (работ) и компенсации затрат государства</t>
  </si>
  <si>
    <t>000 1 013 00000 00 0000 000</t>
  </si>
  <si>
    <t>- доходы от продажи материальных и нематериальных активов</t>
  </si>
  <si>
    <t>000 1 14 00000 00 0000 000</t>
  </si>
  <si>
    <t>- штрафы, санкции, возмещение ущерба</t>
  </si>
  <si>
    <t>000 1 16 00000 00 0000 000</t>
  </si>
  <si>
    <t>- прочие неналоговые доходы</t>
  </si>
  <si>
    <t>000 1 17 00000 00 0000 000</t>
  </si>
  <si>
    <t>Безвозмездные поступления</t>
  </si>
  <si>
    <t>000 2 00 00000 00 0000 000</t>
  </si>
  <si>
    <t xml:space="preserve"> -</t>
  </si>
  <si>
    <t>Утверждено на 2020 год (рублей)</t>
  </si>
  <si>
    <t xml:space="preserve">Исполнено   за 3 квартал 2020 года (рублей)                   </t>
  </si>
  <si>
    <t>Исполнено за 3 квартал 2019 года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</si>
</sst>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top" wrapText="1"/>
    </xf>
    <xf numFmtId="164" fontId="0" fillId="0" borderId="5" xfId="0" applyNumberFormat="1" applyBorder="1"/>
    <xf numFmtId="164" fontId="2" fillId="0" borderId="5" xfId="0" applyNumberFormat="1" applyFont="1" applyBorder="1" applyAlignment="1">
      <alignment horizontal="center" wrapText="1"/>
    </xf>
    <xf numFmtId="164" fontId="0" fillId="0" borderId="0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1"/>
  <sheetViews>
    <sheetView tabSelected="1" workbookViewId="0">
      <selection activeCell="F22" sqref="F22"/>
    </sheetView>
  </sheetViews>
  <sheetFormatPr defaultRowHeight="15" x14ac:dyDescent="0.25"/>
  <cols>
    <col min="1" max="1" width="38.85546875" customWidth="1"/>
    <col min="2" max="2" width="16.42578125" customWidth="1"/>
    <col min="3" max="3" width="23.85546875" customWidth="1"/>
    <col min="4" max="4" width="17.42578125" customWidth="1"/>
    <col min="5" max="5" width="9.7109375" bestFit="1" customWidth="1"/>
    <col min="6" max="6" width="17.140625" customWidth="1"/>
  </cols>
  <sheetData>
    <row r="2" spans="1:10" ht="15.75" thickBot="1" x14ac:dyDescent="0.3"/>
    <row r="3" spans="1:10" ht="39.75" thickBot="1" x14ac:dyDescent="0.3">
      <c r="A3" s="8"/>
      <c r="B3" s="9" t="s">
        <v>34</v>
      </c>
      <c r="C3" s="10" t="s">
        <v>0</v>
      </c>
      <c r="D3" s="9" t="s">
        <v>35</v>
      </c>
      <c r="E3" s="11" t="s">
        <v>1</v>
      </c>
      <c r="F3" s="12" t="s">
        <v>36</v>
      </c>
    </row>
    <row r="4" spans="1:10" ht="15.75" thickBot="1" x14ac:dyDescent="0.3">
      <c r="A4" s="4" t="s">
        <v>2</v>
      </c>
      <c r="B4" s="13">
        <f>B5+B21</f>
        <v>124468737.8</v>
      </c>
      <c r="C4" s="1" t="s">
        <v>3</v>
      </c>
      <c r="D4" s="13">
        <f>D5+D21</f>
        <v>69450952.030000001</v>
      </c>
      <c r="E4" s="13">
        <f>D4/B4*100</f>
        <v>55.797908179639307</v>
      </c>
      <c r="F4" s="13">
        <f>F5+F21</f>
        <v>279142499.43000001</v>
      </c>
    </row>
    <row r="5" spans="1:10" ht="18.75" customHeight="1" thickBot="1" x14ac:dyDescent="0.3">
      <c r="A5" s="5" t="s">
        <v>4</v>
      </c>
      <c r="B5" s="13">
        <f>B7+B14</f>
        <v>61047513.25</v>
      </c>
      <c r="C5" s="2" t="s">
        <v>5</v>
      </c>
      <c r="D5" s="13">
        <f>D7+D14</f>
        <v>47268518.800000004</v>
      </c>
      <c r="E5" s="13">
        <f>D5/B5*100</f>
        <v>77.429065138865425</v>
      </c>
      <c r="F5" s="13">
        <f>F7+F14</f>
        <v>45742245.839999996</v>
      </c>
    </row>
    <row r="6" spans="1:10" ht="15.75" thickBot="1" x14ac:dyDescent="0.3">
      <c r="A6" s="6" t="s">
        <v>6</v>
      </c>
      <c r="B6" s="13"/>
      <c r="C6" s="3"/>
      <c r="D6" s="13"/>
      <c r="E6" s="13"/>
      <c r="F6" s="14"/>
    </row>
    <row r="7" spans="1:10" ht="19.5" customHeight="1" thickBot="1" x14ac:dyDescent="0.3">
      <c r="A7" s="5" t="s">
        <v>7</v>
      </c>
      <c r="B7" s="13">
        <f>SUM(B8:B13)</f>
        <v>59857013.25</v>
      </c>
      <c r="C7" s="2" t="s">
        <v>8</v>
      </c>
      <c r="D7" s="13">
        <f>SUM(D9:D13)</f>
        <v>46030413.310000002</v>
      </c>
      <c r="E7" s="13">
        <f t="shared" ref="E7:E21" si="0">D7/B7*100</f>
        <v>76.90061834149401</v>
      </c>
      <c r="F7" s="13">
        <f>SUM(F9:F13)</f>
        <v>44310206.969999999</v>
      </c>
    </row>
    <row r="8" spans="1:10" ht="15.75" thickBot="1" x14ac:dyDescent="0.3">
      <c r="A8" s="6" t="s">
        <v>9</v>
      </c>
      <c r="B8" s="13"/>
      <c r="C8" s="3"/>
      <c r="D8" s="13"/>
      <c r="E8" s="13"/>
      <c r="F8" s="14"/>
    </row>
    <row r="9" spans="1:10" ht="15.75" customHeight="1" thickBot="1" x14ac:dyDescent="0.3">
      <c r="A9" s="6" t="s">
        <v>10</v>
      </c>
      <c r="B9" s="13">
        <f>53673580+119970+113530</f>
        <v>53907080</v>
      </c>
      <c r="C9" s="3" t="s">
        <v>11</v>
      </c>
      <c r="D9" s="13">
        <f>42213896.96+127737.52+165085.89</f>
        <v>42506720.370000005</v>
      </c>
      <c r="E9" s="13">
        <f t="shared" si="0"/>
        <v>78.851832393815442</v>
      </c>
      <c r="F9" s="13">
        <f>40274240.43+66047.08+67088.53</f>
        <v>40407376.039999999</v>
      </c>
    </row>
    <row r="10" spans="1:10" ht="18" customHeight="1" thickBot="1" x14ac:dyDescent="0.3">
      <c r="A10" s="6" t="s">
        <v>12</v>
      </c>
      <c r="B10" s="13">
        <v>1864933.25</v>
      </c>
      <c r="C10" s="3" t="s">
        <v>13</v>
      </c>
      <c r="D10" s="13">
        <v>1230543.3799999999</v>
      </c>
      <c r="E10" s="13">
        <f t="shared" si="0"/>
        <v>65.983239882714301</v>
      </c>
      <c r="F10" s="13">
        <v>1335942.6100000001</v>
      </c>
    </row>
    <row r="11" spans="1:10" ht="18.75" customHeight="1" thickBot="1" x14ac:dyDescent="0.3">
      <c r="A11" s="6" t="s">
        <v>14</v>
      </c>
      <c r="B11" s="13">
        <v>4400</v>
      </c>
      <c r="C11" s="3" t="s">
        <v>15</v>
      </c>
      <c r="D11" s="13">
        <v>912</v>
      </c>
      <c r="E11" s="13">
        <f t="shared" si="0"/>
        <v>20.727272727272727</v>
      </c>
      <c r="F11" s="13">
        <v>4391.03</v>
      </c>
      <c r="J11" s="15"/>
    </row>
    <row r="12" spans="1:10" ht="17.25" customHeight="1" thickBot="1" x14ac:dyDescent="0.3">
      <c r="A12" s="6" t="s">
        <v>16</v>
      </c>
      <c r="B12" s="13">
        <v>859000</v>
      </c>
      <c r="C12" s="3" t="s">
        <v>17</v>
      </c>
      <c r="D12" s="13">
        <v>297237.33</v>
      </c>
      <c r="E12" s="13">
        <f t="shared" si="0"/>
        <v>34.60271594877765</v>
      </c>
      <c r="F12" s="13">
        <v>423826.42</v>
      </c>
    </row>
    <row r="13" spans="1:10" ht="16.5" customHeight="1" thickBot="1" x14ac:dyDescent="0.3">
      <c r="A13" s="6" t="s">
        <v>18</v>
      </c>
      <c r="B13" s="13">
        <f>2230000+991600</f>
        <v>3221600</v>
      </c>
      <c r="C13" s="3" t="s">
        <v>19</v>
      </c>
      <c r="D13" s="13">
        <f>1767517.11+227483.12</f>
        <v>1995000.23</v>
      </c>
      <c r="E13" s="13">
        <f t="shared" si="0"/>
        <v>61.925758318847777</v>
      </c>
      <c r="F13" s="13">
        <f>1767870.04+370800.83</f>
        <v>2138670.87</v>
      </c>
    </row>
    <row r="14" spans="1:10" ht="15.75" thickBot="1" x14ac:dyDescent="0.3">
      <c r="A14" s="5" t="s">
        <v>20</v>
      </c>
      <c r="B14" s="13">
        <f>SUM(B16:B20)</f>
        <v>1190500</v>
      </c>
      <c r="C14" s="2" t="s">
        <v>3</v>
      </c>
      <c r="D14" s="13">
        <f>SUM(D16:D20)</f>
        <v>1238105.4899999998</v>
      </c>
      <c r="E14" s="13">
        <f t="shared" si="0"/>
        <v>103.99878118437628</v>
      </c>
      <c r="F14" s="13">
        <f>SUM(F16:F20)</f>
        <v>1432038.8699999999</v>
      </c>
    </row>
    <row r="15" spans="1:10" ht="15.75" thickBot="1" x14ac:dyDescent="0.3">
      <c r="A15" s="6" t="s">
        <v>9</v>
      </c>
      <c r="B15" s="13"/>
      <c r="C15" s="3"/>
      <c r="D15" s="13"/>
      <c r="E15" s="13"/>
      <c r="F15" s="14"/>
    </row>
    <row r="16" spans="1:10" ht="18.75" customHeight="1" thickBot="1" x14ac:dyDescent="0.3">
      <c r="A16" s="6" t="s">
        <v>21</v>
      </c>
      <c r="B16" s="13">
        <f>460000+64800+540700</f>
        <v>1065500</v>
      </c>
      <c r="C16" s="3" t="s">
        <v>22</v>
      </c>
      <c r="D16" s="13">
        <f>125576.86+51512.32+426793.22</f>
        <v>603882.39999999991</v>
      </c>
      <c r="E16" s="13">
        <f t="shared" si="0"/>
        <v>56.675964335992482</v>
      </c>
      <c r="F16" s="13">
        <f>335724.57+103684.76+446931.12</f>
        <v>886340.45</v>
      </c>
    </row>
    <row r="17" spans="1:6" ht="27" thickBot="1" x14ac:dyDescent="0.3">
      <c r="A17" s="7" t="s">
        <v>23</v>
      </c>
      <c r="B17" s="13">
        <v>0</v>
      </c>
      <c r="C17" s="3" t="s">
        <v>24</v>
      </c>
      <c r="D17" s="13">
        <f>11432+10040.21</f>
        <v>21472.21</v>
      </c>
      <c r="E17" s="13" t="e">
        <f t="shared" si="0"/>
        <v>#DIV/0!</v>
      </c>
      <c r="F17" s="13">
        <f>11432+81134.55</f>
        <v>92566.55</v>
      </c>
    </row>
    <row r="18" spans="1:6" ht="33" customHeight="1" thickBot="1" x14ac:dyDescent="0.3">
      <c r="A18" s="7" t="s">
        <v>25</v>
      </c>
      <c r="B18" s="13">
        <v>125000</v>
      </c>
      <c r="C18" s="3" t="s">
        <v>26</v>
      </c>
      <c r="D18" s="13">
        <v>85151.14</v>
      </c>
      <c r="E18" s="13">
        <f t="shared" si="0"/>
        <v>68.120912000000004</v>
      </c>
      <c r="F18" s="13">
        <f>14500+185281.69</f>
        <v>199781.69</v>
      </c>
    </row>
    <row r="19" spans="1:6" ht="21.75" customHeight="1" thickBot="1" x14ac:dyDescent="0.3">
      <c r="A19" s="7" t="s">
        <v>27</v>
      </c>
      <c r="B19" s="13">
        <v>0</v>
      </c>
      <c r="C19" s="3" t="s">
        <v>28</v>
      </c>
      <c r="D19" s="13">
        <v>527599.74</v>
      </c>
      <c r="E19" s="13" t="s">
        <v>33</v>
      </c>
      <c r="F19" s="13">
        <v>253350.18</v>
      </c>
    </row>
    <row r="20" spans="1:6" ht="21.75" customHeight="1" thickBot="1" x14ac:dyDescent="0.3">
      <c r="A20" s="6" t="s">
        <v>29</v>
      </c>
      <c r="B20" s="13">
        <v>0</v>
      </c>
      <c r="C20" s="3" t="s">
        <v>30</v>
      </c>
      <c r="D20" s="13">
        <v>0</v>
      </c>
      <c r="E20" s="13" t="e">
        <f t="shared" si="0"/>
        <v>#DIV/0!</v>
      </c>
      <c r="F20" s="13">
        <v>0</v>
      </c>
    </row>
    <row r="21" spans="1:6" ht="18.75" customHeight="1" thickBot="1" x14ac:dyDescent="0.3">
      <c r="A21" s="5" t="s">
        <v>31</v>
      </c>
      <c r="B21" s="13">
        <v>63421224.549999997</v>
      </c>
      <c r="C21" s="2" t="s">
        <v>32</v>
      </c>
      <c r="D21" s="13">
        <v>22182433.23</v>
      </c>
      <c r="E21" s="13">
        <f t="shared" si="0"/>
        <v>34.976355924051617</v>
      </c>
      <c r="F21" s="13">
        <v>233400253.59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EKulakova</dc:creator>
  <cp:lastModifiedBy>user</cp:lastModifiedBy>
  <dcterms:created xsi:type="dcterms:W3CDTF">2018-10-23T06:51:53Z</dcterms:created>
  <dcterms:modified xsi:type="dcterms:W3CDTF">2020-10-19T10:07:02Z</dcterms:modified>
</cp:coreProperties>
</file>