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Q19" i="1"/>
  <c r="R14"/>
  <c r="P14"/>
  <c r="G14"/>
  <c r="R16"/>
  <c r="R8"/>
  <c r="R35"/>
  <c r="H35"/>
  <c r="I35"/>
  <c r="J35"/>
  <c r="K35"/>
  <c r="L35"/>
  <c r="M35"/>
  <c r="N35"/>
  <c r="O35"/>
  <c r="P35"/>
  <c r="G35"/>
  <c r="R31"/>
  <c r="H31"/>
  <c r="I31"/>
  <c r="J31"/>
  <c r="K31"/>
  <c r="L31"/>
  <c r="M31"/>
  <c r="N31"/>
  <c r="O31"/>
  <c r="P31"/>
  <c r="G31"/>
  <c r="R29"/>
  <c r="H29"/>
  <c r="I29"/>
  <c r="J29"/>
  <c r="K29"/>
  <c r="L29"/>
  <c r="M29"/>
  <c r="N29"/>
  <c r="O29"/>
  <c r="P29"/>
  <c r="G29"/>
  <c r="Q29" s="1"/>
  <c r="R26"/>
  <c r="R22"/>
  <c r="H26"/>
  <c r="I26"/>
  <c r="J26"/>
  <c r="K26"/>
  <c r="L26"/>
  <c r="M26"/>
  <c r="N26"/>
  <c r="O26"/>
  <c r="P26"/>
  <c r="G26"/>
  <c r="H22"/>
  <c r="I22"/>
  <c r="J22"/>
  <c r="K22"/>
  <c r="L22"/>
  <c r="M22"/>
  <c r="N22"/>
  <c r="O22"/>
  <c r="P22"/>
  <c r="G22"/>
  <c r="R18"/>
  <c r="H18"/>
  <c r="I18"/>
  <c r="J18"/>
  <c r="K18"/>
  <c r="L18"/>
  <c r="M18"/>
  <c r="N18"/>
  <c r="O18"/>
  <c r="P18"/>
  <c r="G18"/>
  <c r="Q17"/>
  <c r="H16"/>
  <c r="I16"/>
  <c r="J16"/>
  <c r="K16"/>
  <c r="L16"/>
  <c r="M16"/>
  <c r="N16"/>
  <c r="O16"/>
  <c r="P16"/>
  <c r="G16"/>
  <c r="H8"/>
  <c r="I8"/>
  <c r="I38" s="1"/>
  <c r="J8"/>
  <c r="K8"/>
  <c r="K38" s="1"/>
  <c r="L8"/>
  <c r="M8"/>
  <c r="M38" s="1"/>
  <c r="N8"/>
  <c r="O8"/>
  <c r="O38" s="1"/>
  <c r="P8"/>
  <c r="G8"/>
  <c r="Q30"/>
  <c r="Q32"/>
  <c r="Q33"/>
  <c r="Q34"/>
  <c r="Q36"/>
  <c r="Q37"/>
  <c r="Q28"/>
  <c r="Q9"/>
  <c r="Q10"/>
  <c r="Q11"/>
  <c r="Q12"/>
  <c r="Q13"/>
  <c r="Q14"/>
  <c r="Q20"/>
  <c r="Q21"/>
  <c r="Q15"/>
  <c r="Q16"/>
  <c r="Q23"/>
  <c r="Q24"/>
  <c r="Q25"/>
  <c r="Q26"/>
  <c r="Q27"/>
  <c r="G38" l="1"/>
  <c r="P38"/>
  <c r="N38"/>
  <c r="L38"/>
  <c r="J38"/>
  <c r="H38"/>
  <c r="R38"/>
  <c r="Q35"/>
  <c r="Q22"/>
  <c r="Q31"/>
  <c r="Q18"/>
  <c r="Q8"/>
  <c r="Q38" l="1"/>
</calcChain>
</file>

<file path=xl/sharedStrings.xml><?xml version="1.0" encoding="utf-8"?>
<sst xmlns="http://schemas.openxmlformats.org/spreadsheetml/2006/main" count="83" uniqueCount="72">
  <si>
    <t/>
  </si>
  <si>
    <t>Всего расходов:</t>
  </si>
  <si>
    <t>Наименование муниципальной программы</t>
  </si>
  <si>
    <t>Утверждено на 2017 год</t>
  </si>
  <si>
    <t>% исполнения</t>
  </si>
  <si>
    <t>Исполнение</t>
  </si>
  <si>
    <t>бюджета Наволокского городского поселения</t>
  </si>
  <si>
    <t>в разрезе разделов и подразделов классификации расходов</t>
  </si>
  <si>
    <t>Общегосударственные вопросы</t>
  </si>
  <si>
    <t xml:space="preserve"> 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</si>
  <si>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</si>
  <si>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</si>
  <si>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</si>
  <si>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 xml:space="preserve"> Образование</t>
  </si>
  <si>
    <t>Раздел, подраздел</t>
  </si>
  <si>
    <t>0100</t>
  </si>
  <si>
    <t>0200</t>
  </si>
  <si>
    <t>0300</t>
  </si>
  <si>
    <t>0400</t>
  </si>
  <si>
    <t>0500</t>
  </si>
  <si>
    <t>0501</t>
  </si>
  <si>
    <t>0502</t>
  </si>
  <si>
    <t>0503</t>
  </si>
  <si>
    <t>0700</t>
  </si>
  <si>
    <t>0705</t>
  </si>
  <si>
    <t>Дорожное хозяйство (дорожные фонды)</t>
  </si>
  <si>
    <t>Другие вопросы в области национальной экономики</t>
  </si>
  <si>
    <t>0409</t>
  </si>
  <si>
    <t>0412</t>
  </si>
  <si>
    <t>0707</t>
  </si>
  <si>
    <t>Жилищное хозяйство</t>
  </si>
  <si>
    <t>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</si>
  <si>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</si>
  <si>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</si>
  <si>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Молодежная политика</t>
  </si>
  <si>
    <t>0102</t>
  </si>
  <si>
    <t>0103</t>
  </si>
  <si>
    <t>0104</t>
  </si>
  <si>
    <t>0105</t>
  </si>
  <si>
    <t>0011</t>
  </si>
  <si>
    <t>0113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</si>
  <si>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</si>
  <si>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</si>
  <si>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</si>
  <si>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</si>
  <si>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</si>
  <si>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Другие общегосудасртвенные вопросы</t>
  </si>
  <si>
    <t>Культура, кинематография</t>
  </si>
  <si>
    <t>0800</t>
  </si>
  <si>
    <t>Культура</t>
  </si>
  <si>
    <t>0801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</si>
  <si>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</si>
  <si>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</si>
  <si>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</si>
  <si>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</si>
  <si>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1000</t>
  </si>
  <si>
    <t>1001</t>
  </si>
  <si>
    <t>1003</t>
  </si>
  <si>
    <t>1004</t>
  </si>
  <si>
    <t>Физическая культура и спорт</t>
  </si>
  <si>
    <t>1100</t>
  </si>
  <si>
    <t>Физическая культура</t>
  </si>
  <si>
    <t>Другие вопросы в области физической культуры и спорта</t>
  </si>
  <si>
    <t>1101</t>
  </si>
  <si>
    <t>1105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</si>
  <si>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</si>
  <si>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</si>
  <si>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</si>
  <si>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0405</t>
  </si>
  <si>
    <t>за 2 квартал 2017 года</t>
  </si>
  <si>
    <t>Исполнено за 2 квартал 2017 года</t>
  </si>
  <si>
    <t>Исполнено за 2 квартал 2016 года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</si>
</sst>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6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5" fillId="6" borderId="4" xfId="16" applyNumberFormat="1" applyFont="1" applyFill="1" applyBorder="1" applyAlignment="1" applyProtection="1">
      <alignment vertical="top" wrapText="1"/>
    </xf>
    <xf numFmtId="49" fontId="15" fillId="6" borderId="4" xfId="17" applyNumberFormat="1" applyFont="1" applyFill="1" applyBorder="1" applyAlignment="1" applyProtection="1">
      <alignment horizontal="center" vertical="top" shrinkToFit="1"/>
    </xf>
    <xf numFmtId="4" fontId="15" fillId="6" borderId="4" xfId="18" applyNumberFormat="1" applyFont="1" applyFill="1" applyBorder="1" applyAlignment="1" applyProtection="1">
      <alignment horizontal="right" vertical="top" wrapText="1" shrinkToFit="1"/>
    </xf>
    <xf numFmtId="4" fontId="15" fillId="6" borderId="4" xfId="19" applyNumberFormat="1" applyFont="1" applyFill="1" applyBorder="1" applyAlignment="1" applyProtection="1">
      <alignment horizontal="right" vertical="top" wrapText="1" shrinkToFit="1"/>
    </xf>
    <xf numFmtId="164" fontId="15" fillId="6" borderId="4" xfId="37" applyFont="1" applyFill="1" applyBorder="1" applyAlignment="1" applyProtection="1">
      <alignment horizontal="right" vertical="top" wrapText="1"/>
    </xf>
    <xf numFmtId="164" fontId="14" fillId="6" borderId="4" xfId="37" applyFont="1" applyFill="1" applyBorder="1" applyAlignment="1" applyProtection="1">
      <alignment horizontal="right" vertical="top" wrapText="1"/>
      <protection locked="0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  <xf numFmtId="2" fontId="14" fillId="6" borderId="4" xfId="0" applyNumberFormat="1" applyFont="1" applyFill="1" applyBorder="1" applyAlignment="1" applyProtection="1">
      <alignment horizontal="center" vertical="top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>
      <pane ySplit="7" topLeftCell="A32" activePane="bottomLeft" state="frozen"/>
      <selection pane="bottomLeft" activeCell="Q18" sqref="Q18:Q19"/>
    </sheetView>
  </sheetViews>
  <sheetFormatPr defaultRowHeight="15"/>
  <cols>
    <col min="1" max="1" width="50.28515625" style="1" customWidth="1"/>
    <col min="2" max="5" width="9.140625" style="1" hidden="1"/>
    <col min="6" max="6" width="14.570312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29" t="s">
        <v>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5.75" customHeight="1">
      <c r="A2" s="29" t="s">
        <v>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15.75" customHeight="1">
      <c r="A3" s="29" t="s">
        <v>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 ht="17.25" customHeight="1">
      <c r="A4" s="30" t="s">
        <v>69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15.75" customHeight="1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2"/>
    </row>
    <row r="6" spans="1:18" ht="15" customHeight="1">
      <c r="A6" s="26" t="s">
        <v>2</v>
      </c>
      <c r="B6" s="26" t="s">
        <v>0</v>
      </c>
      <c r="C6" s="26" t="s">
        <v>0</v>
      </c>
      <c r="D6" s="26" t="s">
        <v>0</v>
      </c>
      <c r="E6" s="26" t="s">
        <v>0</v>
      </c>
      <c r="F6" s="33" t="s">
        <v>14</v>
      </c>
      <c r="G6" s="24" t="s">
        <v>3</v>
      </c>
      <c r="H6" s="26" t="s">
        <v>0</v>
      </c>
      <c r="I6" s="26" t="s">
        <v>0</v>
      </c>
      <c r="J6" s="26" t="s">
        <v>0</v>
      </c>
      <c r="K6" s="26" t="s">
        <v>0</v>
      </c>
      <c r="L6" s="26" t="s">
        <v>0</v>
      </c>
      <c r="M6" s="26" t="s">
        <v>0</v>
      </c>
      <c r="N6" s="26" t="s">
        <v>0</v>
      </c>
      <c r="O6" s="26" t="s">
        <v>0</v>
      </c>
      <c r="P6" s="25" t="s">
        <v>70</v>
      </c>
      <c r="Q6" s="28" t="s">
        <v>4</v>
      </c>
      <c r="R6" s="25" t="s">
        <v>71</v>
      </c>
    </row>
    <row r="7" spans="1:18" ht="25.5" customHeight="1">
      <c r="A7" s="27"/>
      <c r="B7" s="27"/>
      <c r="C7" s="27"/>
      <c r="D7" s="27"/>
      <c r="E7" s="27"/>
      <c r="F7" s="34"/>
      <c r="G7" s="24"/>
      <c r="H7" s="27"/>
      <c r="I7" s="27"/>
      <c r="J7" s="27"/>
      <c r="K7" s="27"/>
      <c r="L7" s="27"/>
      <c r="M7" s="27"/>
      <c r="N7" s="27"/>
      <c r="O7" s="27"/>
      <c r="P7" s="25"/>
      <c r="Q7" s="28"/>
      <c r="R7" s="25"/>
    </row>
    <row r="8" spans="1:18" ht="39.75" customHeight="1">
      <c r="A8" s="5" t="s">
        <v>8</v>
      </c>
      <c r="B8" s="4"/>
      <c r="C8" s="4"/>
      <c r="D8" s="4"/>
      <c r="E8" s="4"/>
      <c r="F8" s="4" t="s">
        <v>15</v>
      </c>
      <c r="G8" s="6">
        <f>SUM(G9:G14)</f>
        <v>19646495</v>
      </c>
      <c r="H8" s="6">
        <f t="shared" ref="H8:R8" si="0">SUM(H9:H14)</f>
        <v>0</v>
      </c>
      <c r="I8" s="6">
        <f t="shared" si="0"/>
        <v>0</v>
      </c>
      <c r="J8" s="6">
        <f t="shared" si="0"/>
        <v>0</v>
      </c>
      <c r="K8" s="6">
        <f t="shared" si="0"/>
        <v>0</v>
      </c>
      <c r="L8" s="6">
        <f t="shared" si="0"/>
        <v>0</v>
      </c>
      <c r="M8" s="6">
        <f t="shared" si="0"/>
        <v>0</v>
      </c>
      <c r="N8" s="6">
        <f t="shared" si="0"/>
        <v>0</v>
      </c>
      <c r="O8" s="6">
        <f t="shared" si="0"/>
        <v>0</v>
      </c>
      <c r="P8" s="6">
        <f t="shared" si="0"/>
        <v>5967249.4199999999</v>
      </c>
      <c r="Q8" s="18">
        <f>ROUND(P8/G8*100,2)</f>
        <v>30.37</v>
      </c>
      <c r="R8" s="6">
        <f t="shared" si="0"/>
        <v>6408761.2999999998</v>
      </c>
    </row>
    <row r="9" spans="1:18" ht="39.75" customHeight="1">
      <c r="A9" s="12" t="s">
        <v>41</v>
      </c>
      <c r="B9" s="13"/>
      <c r="C9" s="13"/>
      <c r="D9" s="13"/>
      <c r="E9" s="13"/>
      <c r="F9" s="13" t="s">
        <v>35</v>
      </c>
      <c r="G9" s="14">
        <v>813150</v>
      </c>
      <c r="H9" s="15"/>
      <c r="I9" s="15"/>
      <c r="J9" s="15"/>
      <c r="K9" s="15"/>
      <c r="L9" s="15"/>
      <c r="M9" s="15"/>
      <c r="N9" s="14"/>
      <c r="O9" s="14"/>
      <c r="P9" s="16">
        <v>326436.21999999997</v>
      </c>
      <c r="Q9" s="18">
        <f t="shared" ref="Q9:Q14" si="1">ROUND(P9/G9*100,2)</f>
        <v>40.14</v>
      </c>
      <c r="R9" s="17">
        <v>410780.57</v>
      </c>
    </row>
    <row r="10" spans="1:18" ht="39.75" customHeight="1">
      <c r="A10" s="12" t="s">
        <v>42</v>
      </c>
      <c r="B10" s="13"/>
      <c r="C10" s="13"/>
      <c r="D10" s="13"/>
      <c r="E10" s="13"/>
      <c r="F10" s="13" t="s">
        <v>36</v>
      </c>
      <c r="G10" s="14">
        <v>1930500</v>
      </c>
      <c r="H10" s="15"/>
      <c r="I10" s="15"/>
      <c r="J10" s="15"/>
      <c r="K10" s="15"/>
      <c r="L10" s="15"/>
      <c r="M10" s="15"/>
      <c r="N10" s="14"/>
      <c r="O10" s="14"/>
      <c r="P10" s="16">
        <v>1044832.44</v>
      </c>
      <c r="Q10" s="18">
        <f t="shared" si="1"/>
        <v>54.12</v>
      </c>
      <c r="R10" s="17">
        <v>1161365.71</v>
      </c>
    </row>
    <row r="11" spans="1:18" ht="39.75" customHeight="1">
      <c r="A11" s="12" t="s">
        <v>43</v>
      </c>
      <c r="B11" s="13"/>
      <c r="C11" s="13"/>
      <c r="D11" s="13"/>
      <c r="E11" s="13"/>
      <c r="F11" s="13" t="s">
        <v>37</v>
      </c>
      <c r="G11" s="14">
        <v>8822663</v>
      </c>
      <c r="H11" s="15"/>
      <c r="I11" s="15"/>
      <c r="J11" s="15"/>
      <c r="K11" s="15"/>
      <c r="L11" s="15"/>
      <c r="M11" s="15"/>
      <c r="N11" s="14"/>
      <c r="O11" s="14"/>
      <c r="P11" s="16">
        <v>4289821.95</v>
      </c>
      <c r="Q11" s="18">
        <f t="shared" si="1"/>
        <v>48.62</v>
      </c>
      <c r="R11" s="17">
        <v>4439804.93</v>
      </c>
    </row>
    <row r="12" spans="1:18" ht="39.75" customHeight="1">
      <c r="A12" s="12" t="s">
        <v>44</v>
      </c>
      <c r="B12" s="13"/>
      <c r="C12" s="13"/>
      <c r="D12" s="13"/>
      <c r="E12" s="13"/>
      <c r="F12" s="13" t="s">
        <v>38</v>
      </c>
      <c r="G12" s="14">
        <v>0</v>
      </c>
      <c r="H12" s="15"/>
      <c r="I12" s="15"/>
      <c r="J12" s="15"/>
      <c r="K12" s="15"/>
      <c r="L12" s="15"/>
      <c r="M12" s="15"/>
      <c r="N12" s="14"/>
      <c r="O12" s="14"/>
      <c r="P12" s="16">
        <v>0</v>
      </c>
      <c r="Q12" s="18" t="e">
        <f t="shared" si="1"/>
        <v>#DIV/0!</v>
      </c>
      <c r="R12" s="17">
        <v>0</v>
      </c>
    </row>
    <row r="13" spans="1:18" ht="39.75" customHeight="1">
      <c r="A13" s="12" t="s">
        <v>45</v>
      </c>
      <c r="B13" s="13"/>
      <c r="C13" s="13"/>
      <c r="D13" s="13"/>
      <c r="E13" s="13"/>
      <c r="F13" s="13" t="s">
        <v>39</v>
      </c>
      <c r="G13" s="14">
        <v>12000</v>
      </c>
      <c r="H13" s="15"/>
      <c r="I13" s="15"/>
      <c r="J13" s="15"/>
      <c r="K13" s="15"/>
      <c r="L13" s="15"/>
      <c r="M13" s="15"/>
      <c r="N13" s="14"/>
      <c r="O13" s="14"/>
      <c r="P13" s="16">
        <v>0</v>
      </c>
      <c r="Q13" s="18">
        <f t="shared" si="1"/>
        <v>0</v>
      </c>
      <c r="R13" s="17">
        <v>0</v>
      </c>
    </row>
    <row r="14" spans="1:18" ht="39.75" customHeight="1">
      <c r="A14" s="12" t="s">
        <v>46</v>
      </c>
      <c r="B14" s="13"/>
      <c r="C14" s="13"/>
      <c r="D14" s="13"/>
      <c r="E14" s="13"/>
      <c r="F14" s="13" t="s">
        <v>40</v>
      </c>
      <c r="G14" s="14">
        <f>8047382+20800</f>
        <v>8068182</v>
      </c>
      <c r="H14" s="15"/>
      <c r="I14" s="15"/>
      <c r="J14" s="15"/>
      <c r="K14" s="15"/>
      <c r="L14" s="15"/>
      <c r="M14" s="15"/>
      <c r="N14" s="14"/>
      <c r="O14" s="14"/>
      <c r="P14" s="16">
        <f>302588.81+3570</f>
        <v>306158.81</v>
      </c>
      <c r="Q14" s="18">
        <f t="shared" si="1"/>
        <v>3.79</v>
      </c>
      <c r="R14" s="17">
        <f>392745.09+4065</f>
        <v>396810.09</v>
      </c>
    </row>
    <row r="15" spans="1:18" ht="42" customHeight="1">
      <c r="A15" s="5" t="s">
        <v>9</v>
      </c>
      <c r="B15" s="4"/>
      <c r="C15" s="4"/>
      <c r="D15" s="4"/>
      <c r="E15" s="4"/>
      <c r="F15" s="4" t="s">
        <v>16</v>
      </c>
      <c r="G15" s="6">
        <v>277400</v>
      </c>
      <c r="H15" s="7"/>
      <c r="I15" s="7"/>
      <c r="J15" s="7"/>
      <c r="K15" s="7"/>
      <c r="L15" s="7"/>
      <c r="M15" s="7"/>
      <c r="N15" s="6"/>
      <c r="O15" s="6"/>
      <c r="P15" s="8">
        <v>130146.34</v>
      </c>
      <c r="Q15" s="18">
        <f t="shared" ref="Q15:Q38" si="2">ROUND(P15/G15*100,2)</f>
        <v>46.92</v>
      </c>
      <c r="R15" s="6">
        <v>119820.53</v>
      </c>
    </row>
    <row r="16" spans="1:18" ht="30.75" customHeight="1">
      <c r="A16" s="5" t="s">
        <v>10</v>
      </c>
      <c r="B16" s="4"/>
      <c r="C16" s="4"/>
      <c r="D16" s="4"/>
      <c r="E16" s="4"/>
      <c r="F16" s="4" t="s">
        <v>17</v>
      </c>
      <c r="G16" s="6">
        <f>G17</f>
        <v>75500</v>
      </c>
      <c r="H16" s="6">
        <f t="shared" ref="H16:R16" si="3">H17</f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40420</v>
      </c>
      <c r="Q16" s="18">
        <f t="shared" si="2"/>
        <v>53.54</v>
      </c>
      <c r="R16" s="6">
        <f t="shared" si="3"/>
        <v>37487</v>
      </c>
    </row>
    <row r="17" spans="1:18" ht="41.25" customHeight="1">
      <c r="A17" s="12" t="s">
        <v>66</v>
      </c>
      <c r="B17" s="13"/>
      <c r="C17" s="13"/>
      <c r="D17" s="13"/>
      <c r="E17" s="13"/>
      <c r="F17" s="13" t="s">
        <v>65</v>
      </c>
      <c r="G17" s="14">
        <v>75500</v>
      </c>
      <c r="H17" s="15"/>
      <c r="I17" s="15"/>
      <c r="J17" s="15"/>
      <c r="K17" s="15"/>
      <c r="L17" s="15"/>
      <c r="M17" s="15"/>
      <c r="N17" s="14"/>
      <c r="O17" s="14"/>
      <c r="P17" s="16">
        <v>40420</v>
      </c>
      <c r="Q17" s="18">
        <f t="shared" si="2"/>
        <v>53.54</v>
      </c>
      <c r="R17" s="17">
        <v>37487</v>
      </c>
    </row>
    <row r="18" spans="1:18" ht="39.75" customHeight="1">
      <c r="A18" s="5" t="s">
        <v>11</v>
      </c>
      <c r="B18" s="4"/>
      <c r="C18" s="4"/>
      <c r="D18" s="4"/>
      <c r="E18" s="4"/>
      <c r="F18" s="4" t="s">
        <v>18</v>
      </c>
      <c r="G18" s="6">
        <f>SUM(G19:G21)</f>
        <v>35932154.299999997</v>
      </c>
      <c r="H18" s="6">
        <f t="shared" ref="H18:R18" si="4">SUM(H19:H21)</f>
        <v>0</v>
      </c>
      <c r="I18" s="6">
        <f t="shared" si="4"/>
        <v>0</v>
      </c>
      <c r="J18" s="6">
        <f t="shared" si="4"/>
        <v>0</v>
      </c>
      <c r="K18" s="6">
        <f t="shared" si="4"/>
        <v>0</v>
      </c>
      <c r="L18" s="6">
        <f t="shared" si="4"/>
        <v>0</v>
      </c>
      <c r="M18" s="6">
        <f t="shared" si="4"/>
        <v>0</v>
      </c>
      <c r="N18" s="6">
        <f t="shared" si="4"/>
        <v>0</v>
      </c>
      <c r="O18" s="6">
        <f t="shared" si="4"/>
        <v>0</v>
      </c>
      <c r="P18" s="6">
        <f t="shared" si="4"/>
        <v>2963762.62</v>
      </c>
      <c r="Q18" s="18">
        <f t="shared" si="2"/>
        <v>8.25</v>
      </c>
      <c r="R18" s="6">
        <f t="shared" si="4"/>
        <v>3626407.19</v>
      </c>
    </row>
    <row r="19" spans="1:18" ht="39.75" customHeight="1">
      <c r="A19" s="12" t="s">
        <v>67</v>
      </c>
      <c r="B19" s="13"/>
      <c r="C19" s="13"/>
      <c r="D19" s="13"/>
      <c r="E19" s="13"/>
      <c r="F19" s="13" t="s">
        <v>68</v>
      </c>
      <c r="G19" s="14">
        <v>60000</v>
      </c>
      <c r="H19" s="15"/>
      <c r="I19" s="15"/>
      <c r="J19" s="15"/>
      <c r="K19" s="15"/>
      <c r="L19" s="15"/>
      <c r="M19" s="15"/>
      <c r="N19" s="14"/>
      <c r="O19" s="14"/>
      <c r="P19" s="16">
        <v>0</v>
      </c>
      <c r="Q19" s="18">
        <f t="shared" si="2"/>
        <v>0</v>
      </c>
      <c r="R19" s="17">
        <v>0</v>
      </c>
    </row>
    <row r="20" spans="1:18" ht="39.75" customHeight="1">
      <c r="A20" s="12" t="s">
        <v>25</v>
      </c>
      <c r="B20" s="13"/>
      <c r="C20" s="13"/>
      <c r="D20" s="13"/>
      <c r="E20" s="13"/>
      <c r="F20" s="13" t="s">
        <v>27</v>
      </c>
      <c r="G20" s="14">
        <v>32186150</v>
      </c>
      <c r="H20" s="15"/>
      <c r="I20" s="15"/>
      <c r="J20" s="15"/>
      <c r="K20" s="15"/>
      <c r="L20" s="15"/>
      <c r="M20" s="15"/>
      <c r="N20" s="14"/>
      <c r="O20" s="14"/>
      <c r="P20" s="16">
        <v>2889060.42</v>
      </c>
      <c r="Q20" s="19">
        <f t="shared" si="2"/>
        <v>8.98</v>
      </c>
      <c r="R20" s="17">
        <v>3550106.09</v>
      </c>
    </row>
    <row r="21" spans="1:18" ht="39.75" customHeight="1">
      <c r="A21" s="12" t="s">
        <v>26</v>
      </c>
      <c r="B21" s="13"/>
      <c r="C21" s="13"/>
      <c r="D21" s="13"/>
      <c r="E21" s="13"/>
      <c r="F21" s="13" t="s">
        <v>28</v>
      </c>
      <c r="G21" s="14">
        <v>3686004.3</v>
      </c>
      <c r="H21" s="15"/>
      <c r="I21" s="15"/>
      <c r="J21" s="15"/>
      <c r="K21" s="15"/>
      <c r="L21" s="15"/>
      <c r="M21" s="15"/>
      <c r="N21" s="14"/>
      <c r="O21" s="14"/>
      <c r="P21" s="16">
        <v>74702.2</v>
      </c>
      <c r="Q21" s="19">
        <f t="shared" si="2"/>
        <v>2.0299999999999998</v>
      </c>
      <c r="R21" s="17">
        <v>76301.100000000006</v>
      </c>
    </row>
    <row r="22" spans="1:18" ht="31.5" customHeight="1">
      <c r="A22" s="5" t="s">
        <v>12</v>
      </c>
      <c r="B22" s="4"/>
      <c r="C22" s="4"/>
      <c r="D22" s="4"/>
      <c r="E22" s="4"/>
      <c r="F22" s="4" t="s">
        <v>19</v>
      </c>
      <c r="G22" s="6">
        <f>SUM(G23:G25)</f>
        <v>27998487</v>
      </c>
      <c r="H22" s="6">
        <f t="shared" ref="H22:R22" si="5">SUM(H23:H25)</f>
        <v>0</v>
      </c>
      <c r="I22" s="6">
        <f t="shared" si="5"/>
        <v>0</v>
      </c>
      <c r="J22" s="6">
        <f t="shared" si="5"/>
        <v>0</v>
      </c>
      <c r="K22" s="6">
        <f t="shared" si="5"/>
        <v>0</v>
      </c>
      <c r="L22" s="6">
        <f t="shared" si="5"/>
        <v>0</v>
      </c>
      <c r="M22" s="6">
        <f t="shared" si="5"/>
        <v>0</v>
      </c>
      <c r="N22" s="6">
        <f t="shared" si="5"/>
        <v>0</v>
      </c>
      <c r="O22" s="6">
        <f t="shared" si="5"/>
        <v>0</v>
      </c>
      <c r="P22" s="6">
        <f t="shared" si="5"/>
        <v>6796987.2700000005</v>
      </c>
      <c r="Q22" s="18">
        <f t="shared" si="2"/>
        <v>24.28</v>
      </c>
      <c r="R22" s="6">
        <f t="shared" si="5"/>
        <v>8574165.0299999993</v>
      </c>
    </row>
    <row r="23" spans="1:18" ht="40.5" customHeight="1">
      <c r="A23" s="12" t="s">
        <v>30</v>
      </c>
      <c r="B23" s="13"/>
      <c r="C23" s="13"/>
      <c r="D23" s="13"/>
      <c r="E23" s="13"/>
      <c r="F23" s="13" t="s">
        <v>20</v>
      </c>
      <c r="G23" s="14">
        <v>1481820</v>
      </c>
      <c r="H23" s="15"/>
      <c r="I23" s="15"/>
      <c r="J23" s="15"/>
      <c r="K23" s="15"/>
      <c r="L23" s="15"/>
      <c r="M23" s="15"/>
      <c r="N23" s="14"/>
      <c r="O23" s="14"/>
      <c r="P23" s="16">
        <v>673041.16</v>
      </c>
      <c r="Q23" s="19">
        <f t="shared" si="2"/>
        <v>45.42</v>
      </c>
      <c r="R23" s="17">
        <v>851055.95</v>
      </c>
    </row>
    <row r="24" spans="1:18" ht="40.5" customHeight="1">
      <c r="A24" s="12" t="s">
        <v>31</v>
      </c>
      <c r="B24" s="13"/>
      <c r="C24" s="13"/>
      <c r="D24" s="13"/>
      <c r="E24" s="13"/>
      <c r="F24" s="13" t="s">
        <v>21</v>
      </c>
      <c r="G24" s="14">
        <v>3631623</v>
      </c>
      <c r="H24" s="15"/>
      <c r="I24" s="15"/>
      <c r="J24" s="15"/>
      <c r="K24" s="15"/>
      <c r="L24" s="15"/>
      <c r="M24" s="15"/>
      <c r="N24" s="14"/>
      <c r="O24" s="14"/>
      <c r="P24" s="16">
        <v>2127000.4300000002</v>
      </c>
      <c r="Q24" s="19">
        <f t="shared" si="2"/>
        <v>58.57</v>
      </c>
      <c r="R24" s="17">
        <v>3818578.73</v>
      </c>
    </row>
    <row r="25" spans="1:18" ht="42.75" customHeight="1">
      <c r="A25" s="12" t="s">
        <v>32</v>
      </c>
      <c r="B25" s="13"/>
      <c r="C25" s="13"/>
      <c r="D25" s="13"/>
      <c r="E25" s="13"/>
      <c r="F25" s="13" t="s">
        <v>22</v>
      </c>
      <c r="G25" s="14">
        <v>22885044</v>
      </c>
      <c r="H25" s="15"/>
      <c r="I25" s="15"/>
      <c r="J25" s="15"/>
      <c r="K25" s="15"/>
      <c r="L25" s="15"/>
      <c r="M25" s="15"/>
      <c r="N25" s="14"/>
      <c r="O25" s="14"/>
      <c r="P25" s="16">
        <v>3996945.68</v>
      </c>
      <c r="Q25" s="19">
        <f t="shared" si="2"/>
        <v>17.47</v>
      </c>
      <c r="R25" s="17">
        <v>3904530.35</v>
      </c>
    </row>
    <row r="26" spans="1:18" ht="33" customHeight="1">
      <c r="A26" s="5" t="s">
        <v>13</v>
      </c>
      <c r="B26" s="4"/>
      <c r="C26" s="4"/>
      <c r="D26" s="4"/>
      <c r="E26" s="4"/>
      <c r="F26" s="4" t="s">
        <v>23</v>
      </c>
      <c r="G26" s="6">
        <f>SUM(G27:G28)</f>
        <v>50000</v>
      </c>
      <c r="H26" s="6">
        <f t="shared" ref="H26:R26" si="6">SUM(H27:H28)</f>
        <v>0</v>
      </c>
      <c r="I26" s="6">
        <f t="shared" si="6"/>
        <v>0</v>
      </c>
      <c r="J26" s="6">
        <f t="shared" si="6"/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 t="shared" si="6"/>
        <v>0</v>
      </c>
      <c r="P26" s="6">
        <f t="shared" si="6"/>
        <v>7900</v>
      </c>
      <c r="Q26" s="18">
        <f t="shared" si="2"/>
        <v>15.8</v>
      </c>
      <c r="R26" s="6">
        <f t="shared" si="6"/>
        <v>38996.400000000001</v>
      </c>
    </row>
    <row r="27" spans="1:18" ht="42" customHeight="1">
      <c r="A27" s="12" t="s">
        <v>33</v>
      </c>
      <c r="B27" s="13"/>
      <c r="C27" s="13"/>
      <c r="D27" s="13"/>
      <c r="E27" s="13"/>
      <c r="F27" s="13" t="s">
        <v>24</v>
      </c>
      <c r="G27" s="14">
        <v>50000</v>
      </c>
      <c r="H27" s="15"/>
      <c r="I27" s="15"/>
      <c r="J27" s="15"/>
      <c r="K27" s="15"/>
      <c r="L27" s="15"/>
      <c r="M27" s="15"/>
      <c r="N27" s="14"/>
      <c r="O27" s="14"/>
      <c r="P27" s="16">
        <v>7900</v>
      </c>
      <c r="Q27" s="19">
        <f t="shared" si="2"/>
        <v>15.8</v>
      </c>
      <c r="R27" s="17">
        <v>38100</v>
      </c>
    </row>
    <row r="28" spans="1:18" ht="42" customHeight="1">
      <c r="A28" s="12" t="s">
        <v>34</v>
      </c>
      <c r="B28" s="13"/>
      <c r="C28" s="13"/>
      <c r="D28" s="13"/>
      <c r="E28" s="13"/>
      <c r="F28" s="13" t="s">
        <v>29</v>
      </c>
      <c r="G28" s="14">
        <v>0</v>
      </c>
      <c r="H28" s="15"/>
      <c r="I28" s="15"/>
      <c r="J28" s="15"/>
      <c r="K28" s="15"/>
      <c r="L28" s="15"/>
      <c r="M28" s="15"/>
      <c r="N28" s="14"/>
      <c r="O28" s="14"/>
      <c r="P28" s="16">
        <v>0</v>
      </c>
      <c r="Q28" s="19" t="e">
        <f t="shared" si="2"/>
        <v>#DIV/0!</v>
      </c>
      <c r="R28" s="17">
        <v>896.4</v>
      </c>
    </row>
    <row r="29" spans="1:18" ht="42" customHeight="1">
      <c r="A29" s="5" t="s">
        <v>47</v>
      </c>
      <c r="B29" s="4"/>
      <c r="C29" s="4"/>
      <c r="D29" s="4"/>
      <c r="E29" s="4"/>
      <c r="F29" s="4" t="s">
        <v>48</v>
      </c>
      <c r="G29" s="6">
        <f>G30</f>
        <v>17595017</v>
      </c>
      <c r="H29" s="6">
        <f t="shared" ref="H29:R29" si="7">H30</f>
        <v>0</v>
      </c>
      <c r="I29" s="6">
        <f t="shared" si="7"/>
        <v>0</v>
      </c>
      <c r="J29" s="6">
        <f t="shared" si="7"/>
        <v>0</v>
      </c>
      <c r="K29" s="6">
        <f t="shared" si="7"/>
        <v>0</v>
      </c>
      <c r="L29" s="6">
        <f t="shared" si="7"/>
        <v>0</v>
      </c>
      <c r="M29" s="6">
        <f t="shared" si="7"/>
        <v>0</v>
      </c>
      <c r="N29" s="6">
        <f t="shared" si="7"/>
        <v>0</v>
      </c>
      <c r="O29" s="6">
        <f t="shared" si="7"/>
        <v>0</v>
      </c>
      <c r="P29" s="6">
        <f t="shared" si="7"/>
        <v>7665811</v>
      </c>
      <c r="Q29" s="19">
        <f t="shared" si="2"/>
        <v>43.57</v>
      </c>
      <c r="R29" s="6">
        <f t="shared" si="7"/>
        <v>6671820.46</v>
      </c>
    </row>
    <row r="30" spans="1:18" ht="42" customHeight="1">
      <c r="A30" s="12" t="s">
        <v>49</v>
      </c>
      <c r="B30" s="13"/>
      <c r="C30" s="13"/>
      <c r="D30" s="13"/>
      <c r="E30" s="13"/>
      <c r="F30" s="13" t="s">
        <v>50</v>
      </c>
      <c r="G30" s="14">
        <v>17595017</v>
      </c>
      <c r="H30" s="15"/>
      <c r="I30" s="15"/>
      <c r="J30" s="15"/>
      <c r="K30" s="15"/>
      <c r="L30" s="15"/>
      <c r="M30" s="15"/>
      <c r="N30" s="14"/>
      <c r="O30" s="14"/>
      <c r="P30" s="16">
        <v>7665811</v>
      </c>
      <c r="Q30" s="19">
        <f t="shared" si="2"/>
        <v>43.57</v>
      </c>
      <c r="R30" s="17">
        <v>6671820.46</v>
      </c>
    </row>
    <row r="31" spans="1:18" ht="42" customHeight="1">
      <c r="A31" s="5" t="s">
        <v>51</v>
      </c>
      <c r="B31" s="4"/>
      <c r="C31" s="4"/>
      <c r="D31" s="4"/>
      <c r="E31" s="4"/>
      <c r="F31" s="4" t="s">
        <v>55</v>
      </c>
      <c r="G31" s="6">
        <f>SUM(G32:G34)</f>
        <v>1375864</v>
      </c>
      <c r="H31" s="6">
        <f t="shared" ref="H31:R31" si="8">SUM(H32:H34)</f>
        <v>0</v>
      </c>
      <c r="I31" s="6">
        <f t="shared" si="8"/>
        <v>0</v>
      </c>
      <c r="J31" s="6">
        <f t="shared" si="8"/>
        <v>0</v>
      </c>
      <c r="K31" s="6">
        <f t="shared" si="8"/>
        <v>0</v>
      </c>
      <c r="L31" s="6">
        <f t="shared" si="8"/>
        <v>0</v>
      </c>
      <c r="M31" s="6">
        <f t="shared" si="8"/>
        <v>0</v>
      </c>
      <c r="N31" s="6">
        <f t="shared" si="8"/>
        <v>0</v>
      </c>
      <c r="O31" s="6">
        <f t="shared" si="8"/>
        <v>0</v>
      </c>
      <c r="P31" s="6">
        <f t="shared" si="8"/>
        <v>118000</v>
      </c>
      <c r="Q31" s="19">
        <f t="shared" si="2"/>
        <v>8.58</v>
      </c>
      <c r="R31" s="6">
        <f t="shared" si="8"/>
        <v>119763.26</v>
      </c>
    </row>
    <row r="32" spans="1:18" ht="42" customHeight="1">
      <c r="A32" s="12" t="s">
        <v>52</v>
      </c>
      <c r="B32" s="13"/>
      <c r="C32" s="13"/>
      <c r="D32" s="13"/>
      <c r="E32" s="13"/>
      <c r="F32" s="13" t="s">
        <v>56</v>
      </c>
      <c r="G32" s="14">
        <v>60000</v>
      </c>
      <c r="H32" s="15"/>
      <c r="I32" s="15"/>
      <c r="J32" s="15"/>
      <c r="K32" s="15"/>
      <c r="L32" s="15"/>
      <c r="M32" s="15"/>
      <c r="N32" s="14"/>
      <c r="O32" s="14"/>
      <c r="P32" s="16">
        <v>30000</v>
      </c>
      <c r="Q32" s="19">
        <f t="shared" si="2"/>
        <v>50</v>
      </c>
      <c r="R32" s="17">
        <v>30000</v>
      </c>
    </row>
    <row r="33" spans="1:18" ht="42" customHeight="1">
      <c r="A33" s="12" t="s">
        <v>53</v>
      </c>
      <c r="B33" s="13"/>
      <c r="C33" s="13"/>
      <c r="D33" s="13"/>
      <c r="E33" s="13"/>
      <c r="F33" s="13" t="s">
        <v>57</v>
      </c>
      <c r="G33" s="14">
        <v>88000</v>
      </c>
      <c r="H33" s="15"/>
      <c r="I33" s="15"/>
      <c r="J33" s="15"/>
      <c r="K33" s="15"/>
      <c r="L33" s="15"/>
      <c r="M33" s="15"/>
      <c r="N33" s="14"/>
      <c r="O33" s="14"/>
      <c r="P33" s="16">
        <v>88000</v>
      </c>
      <c r="Q33" s="19">
        <f t="shared" si="2"/>
        <v>100</v>
      </c>
      <c r="R33" s="17">
        <v>89763.26</v>
      </c>
    </row>
    <row r="34" spans="1:18" ht="42" customHeight="1">
      <c r="A34" s="12" t="s">
        <v>54</v>
      </c>
      <c r="B34" s="13"/>
      <c r="C34" s="13"/>
      <c r="D34" s="13"/>
      <c r="E34" s="13"/>
      <c r="F34" s="13" t="s">
        <v>58</v>
      </c>
      <c r="G34" s="14">
        <v>1227864</v>
      </c>
      <c r="H34" s="15"/>
      <c r="I34" s="15"/>
      <c r="J34" s="15"/>
      <c r="K34" s="15"/>
      <c r="L34" s="15"/>
      <c r="M34" s="15"/>
      <c r="N34" s="14"/>
      <c r="O34" s="14"/>
      <c r="P34" s="16">
        <v>0</v>
      </c>
      <c r="Q34" s="19">
        <f t="shared" si="2"/>
        <v>0</v>
      </c>
      <c r="R34" s="17">
        <v>0</v>
      </c>
    </row>
    <row r="35" spans="1:18" ht="42" customHeight="1">
      <c r="A35" s="5" t="s">
        <v>59</v>
      </c>
      <c r="B35" s="4"/>
      <c r="C35" s="4"/>
      <c r="D35" s="4"/>
      <c r="E35" s="4"/>
      <c r="F35" s="4" t="s">
        <v>60</v>
      </c>
      <c r="G35" s="6">
        <f>SUM(G36:G37)</f>
        <v>4770740</v>
      </c>
      <c r="H35" s="6">
        <f t="shared" ref="H35:R35" si="9">SUM(H36:H37)</f>
        <v>0</v>
      </c>
      <c r="I35" s="6">
        <f t="shared" si="9"/>
        <v>0</v>
      </c>
      <c r="J35" s="6">
        <f t="shared" si="9"/>
        <v>0</v>
      </c>
      <c r="K35" s="6">
        <f t="shared" si="9"/>
        <v>0</v>
      </c>
      <c r="L35" s="6">
        <f t="shared" si="9"/>
        <v>0</v>
      </c>
      <c r="M35" s="6">
        <f t="shared" si="9"/>
        <v>0</v>
      </c>
      <c r="N35" s="6">
        <f t="shared" si="9"/>
        <v>0</v>
      </c>
      <c r="O35" s="6">
        <f t="shared" si="9"/>
        <v>0</v>
      </c>
      <c r="P35" s="6">
        <f t="shared" si="9"/>
        <v>3050501</v>
      </c>
      <c r="Q35" s="19">
        <f>ROUND(P35/G35*100,2)</f>
        <v>63.94</v>
      </c>
      <c r="R35" s="6">
        <f t="shared" si="9"/>
        <v>2525313</v>
      </c>
    </row>
    <row r="36" spans="1:18" ht="42" customHeight="1">
      <c r="A36" s="12" t="s">
        <v>61</v>
      </c>
      <c r="B36" s="13"/>
      <c r="C36" s="13"/>
      <c r="D36" s="13"/>
      <c r="E36" s="13"/>
      <c r="F36" s="13" t="s">
        <v>63</v>
      </c>
      <c r="G36" s="14">
        <v>4767140</v>
      </c>
      <c r="H36" s="15"/>
      <c r="I36" s="15"/>
      <c r="J36" s="15"/>
      <c r="K36" s="15"/>
      <c r="L36" s="15"/>
      <c r="M36" s="15"/>
      <c r="N36" s="14"/>
      <c r="O36" s="14"/>
      <c r="P36" s="16">
        <v>3050501</v>
      </c>
      <c r="Q36" s="19">
        <f t="shared" si="2"/>
        <v>63.99</v>
      </c>
      <c r="R36" s="17">
        <v>2500713</v>
      </c>
    </row>
    <row r="37" spans="1:18" ht="42" customHeight="1">
      <c r="A37" s="12" t="s">
        <v>62</v>
      </c>
      <c r="B37" s="13"/>
      <c r="C37" s="13"/>
      <c r="D37" s="13"/>
      <c r="E37" s="13"/>
      <c r="F37" s="13" t="s">
        <v>64</v>
      </c>
      <c r="G37" s="14">
        <v>3600</v>
      </c>
      <c r="H37" s="15"/>
      <c r="I37" s="15"/>
      <c r="J37" s="15"/>
      <c r="K37" s="15"/>
      <c r="L37" s="15"/>
      <c r="M37" s="15"/>
      <c r="N37" s="14"/>
      <c r="O37" s="14"/>
      <c r="P37" s="16">
        <v>0</v>
      </c>
      <c r="Q37" s="19">
        <f t="shared" si="2"/>
        <v>0</v>
      </c>
      <c r="R37" s="17">
        <v>24600</v>
      </c>
    </row>
    <row r="38" spans="1:18" ht="16.5" customHeight="1">
      <c r="A38" s="20" t="s">
        <v>1</v>
      </c>
      <c r="B38" s="21"/>
      <c r="C38" s="9"/>
      <c r="D38" s="9"/>
      <c r="E38" s="9"/>
      <c r="F38" s="9"/>
      <c r="G38" s="10">
        <f>G8+G15+G16+G18+G22+G26+G29+G31+G35</f>
        <v>107721657.3</v>
      </c>
      <c r="H38" s="10">
        <f t="shared" ref="H38:R38" si="10">H8+H15+H16+H18+H22+H26+H29+H31+H35</f>
        <v>0</v>
      </c>
      <c r="I38" s="10">
        <f t="shared" si="10"/>
        <v>0</v>
      </c>
      <c r="J38" s="10">
        <f t="shared" si="10"/>
        <v>0</v>
      </c>
      <c r="K38" s="10">
        <f t="shared" si="10"/>
        <v>0</v>
      </c>
      <c r="L38" s="10">
        <f t="shared" si="10"/>
        <v>0</v>
      </c>
      <c r="M38" s="10">
        <f t="shared" si="10"/>
        <v>0</v>
      </c>
      <c r="N38" s="10">
        <f t="shared" si="10"/>
        <v>0</v>
      </c>
      <c r="O38" s="10">
        <f t="shared" si="10"/>
        <v>0</v>
      </c>
      <c r="P38" s="10">
        <f t="shared" si="10"/>
        <v>26740777.649999999</v>
      </c>
      <c r="Q38" s="11">
        <f t="shared" si="2"/>
        <v>24.82</v>
      </c>
      <c r="R38" s="10">
        <f t="shared" si="10"/>
        <v>28122534.169999998</v>
      </c>
    </row>
    <row r="39" spans="1:18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</row>
    <row r="40" spans="1:18" ht="15" customHeight="1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"/>
    </row>
  </sheetData>
  <mergeCells count="25">
    <mergeCell ref="Q6:Q7"/>
    <mergeCell ref="R6:R7"/>
    <mergeCell ref="A3:R3"/>
    <mergeCell ref="A2:R2"/>
    <mergeCell ref="A1:R1"/>
    <mergeCell ref="A4:R4"/>
    <mergeCell ref="O6:O7"/>
    <mergeCell ref="A5:O5"/>
    <mergeCell ref="F6:F7"/>
    <mergeCell ref="A38:B38"/>
    <mergeCell ref="A40:O40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2017-10-16T11:10:27Z</cp:lastPrinted>
  <dcterms:created xsi:type="dcterms:W3CDTF">2017-05-11T05:16:36Z</dcterms:created>
  <dcterms:modified xsi:type="dcterms:W3CDTF">2017-10-17T07:55:59Z</dcterms:modified>
</cp:coreProperties>
</file>