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210"/>
  </bookViews>
  <sheets>
    <sheet name="Документ" sheetId="1" r:id="rId1"/>
  </sheets>
  <definedNames>
    <definedName name="_xlnm.Print_Titles" localSheetId="0">Документ!$6:$7</definedName>
  </definedNames>
  <calcPr calcId="124519"/>
</workbook>
</file>

<file path=xl/calcChain.xml><?xml version="1.0" encoding="utf-8"?>
<calcChain xmlns="http://schemas.openxmlformats.org/spreadsheetml/2006/main">
  <c r="G31" i="1"/>
  <c r="H31"/>
  <c r="I31"/>
  <c r="J31"/>
  <c r="K31"/>
  <c r="L31"/>
  <c r="M31"/>
  <c r="N31"/>
  <c r="O31"/>
  <c r="P31"/>
  <c r="R31"/>
  <c r="G20"/>
  <c r="H20"/>
  <c r="I20"/>
  <c r="J20"/>
  <c r="K20"/>
  <c r="L20"/>
  <c r="M20"/>
  <c r="N20"/>
  <c r="O20"/>
  <c r="P20"/>
  <c r="Q17"/>
  <c r="P36" l="1"/>
  <c r="H36"/>
  <c r="G36"/>
  <c r="P16" l="1"/>
  <c r="R16"/>
  <c r="R36"/>
  <c r="R33"/>
  <c r="R28"/>
  <c r="R24"/>
  <c r="R20"/>
  <c r="R18"/>
  <c r="R8"/>
  <c r="G18"/>
  <c r="H18"/>
  <c r="I18"/>
  <c r="J18"/>
  <c r="K18"/>
  <c r="L18"/>
  <c r="M18"/>
  <c r="N18"/>
  <c r="O18"/>
  <c r="P18"/>
  <c r="H16"/>
  <c r="I16"/>
  <c r="J16"/>
  <c r="K16"/>
  <c r="L16"/>
  <c r="M16"/>
  <c r="N16"/>
  <c r="O16"/>
  <c r="G16"/>
  <c r="Q21"/>
  <c r="Q13"/>
  <c r="H33"/>
  <c r="I33"/>
  <c r="J33"/>
  <c r="K33"/>
  <c r="L33"/>
  <c r="M33"/>
  <c r="N33"/>
  <c r="O33"/>
  <c r="P33"/>
  <c r="G33"/>
  <c r="H28"/>
  <c r="I28"/>
  <c r="J28"/>
  <c r="K28"/>
  <c r="L28"/>
  <c r="M28"/>
  <c r="N28"/>
  <c r="O28"/>
  <c r="P28"/>
  <c r="G28"/>
  <c r="H24"/>
  <c r="I24"/>
  <c r="J24"/>
  <c r="K24"/>
  <c r="L24"/>
  <c r="M24"/>
  <c r="N24"/>
  <c r="O24"/>
  <c r="P24"/>
  <c r="G24"/>
  <c r="H8"/>
  <c r="I8"/>
  <c r="J8"/>
  <c r="K8"/>
  <c r="L8"/>
  <c r="M8"/>
  <c r="N8"/>
  <c r="O8"/>
  <c r="P8"/>
  <c r="G8"/>
  <c r="R40" l="1"/>
  <c r="G40"/>
  <c r="Q19"/>
  <c r="Q18"/>
  <c r="Q32"/>
  <c r="Q34"/>
  <c r="Q35"/>
  <c r="Q37"/>
  <c r="Q9"/>
  <c r="Q10"/>
  <c r="Q11"/>
  <c r="Q12"/>
  <c r="Q14"/>
  <c r="Q15"/>
  <c r="Q22"/>
  <c r="Q23"/>
  <c r="Q16"/>
  <c r="Q25"/>
  <c r="Q26"/>
  <c r="Q27"/>
  <c r="Q28"/>
  <c r="Q29"/>
  <c r="J36" l="1"/>
  <c r="J40" s="1"/>
  <c r="L36"/>
  <c r="L40" s="1"/>
  <c r="N36"/>
  <c r="N40" s="1"/>
  <c r="K36"/>
  <c r="K40" s="1"/>
  <c r="M36"/>
  <c r="M40" s="1"/>
  <c r="O36"/>
  <c r="O40" s="1"/>
  <c r="I36"/>
  <c r="I40" s="1"/>
  <c r="Q31"/>
  <c r="P40"/>
  <c r="H40"/>
  <c r="Q36"/>
  <c r="Q24"/>
  <c r="Q33"/>
  <c r="Q20"/>
  <c r="Q8"/>
  <c r="Q40" l="1"/>
</calcChain>
</file>

<file path=xl/sharedStrings.xml><?xml version="1.0" encoding="utf-8"?>
<sst xmlns="http://schemas.openxmlformats.org/spreadsheetml/2006/main" count="90" uniqueCount="76">
  <si>
    <t/>
  </si>
  <si>
    <t>Всего расходов:</t>
  </si>
  <si>
    <t>Наименование муниципальной программы</t>
  </si>
  <si>
    <t>% исполнения</t>
  </si>
  <si>
    <t>Исполнение</t>
  </si>
  <si>
    <t>бюджета Наволокского городского поселения</t>
  </si>
  <si>
    <t>в разрезе разделов и подразделов классификации расходов</t>
  </si>
  <si>
    <t>Общегосударственные вопросы</t>
  </si>
  <si>
    <t xml:space="preserve"> 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</si>
  <si>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</si>
  <si>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</si>
  <si>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</si>
  <si>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 xml:space="preserve"> Образование</t>
  </si>
  <si>
    <t>Раздел, подраздел</t>
  </si>
  <si>
    <t>0100</t>
  </si>
  <si>
    <t>0200</t>
  </si>
  <si>
    <t>0300</t>
  </si>
  <si>
    <t>0400</t>
  </si>
  <si>
    <t>0500</t>
  </si>
  <si>
    <t>0501</t>
  </si>
  <si>
    <t>0502</t>
  </si>
  <si>
    <t>0503</t>
  </si>
  <si>
    <t>0700</t>
  </si>
  <si>
    <t>0705</t>
  </si>
  <si>
    <t>Дорожное хозяйство (дорожные фонды)</t>
  </si>
  <si>
    <t>Другие вопросы в области национальной экономики</t>
  </si>
  <si>
    <t>0409</t>
  </si>
  <si>
    <t>0412</t>
  </si>
  <si>
    <t>0707</t>
  </si>
  <si>
    <t>Жилищное хозяйство</t>
  </si>
  <si>
    <t>Коммунальное хозяйство</t>
  </si>
  <si>
    <t>Благоустройство</t>
  </si>
  <si>
    <t>Профессиональная подготовка, переподготовка и повышение квалификации</t>
  </si>
  <si>
    <t>Молодежная политика</t>
  </si>
  <si>
    <t>0102</t>
  </si>
  <si>
    <t>0103</t>
  </si>
  <si>
    <t>0104</t>
  </si>
  <si>
    <t>0105</t>
  </si>
  <si>
    <t>0113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</si>
  <si>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</si>
  <si>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</si>
  <si>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</si>
  <si>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</si>
  <si>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Резервные фонды</t>
  </si>
  <si>
    <t>Культура, кинематография</t>
  </si>
  <si>
    <t>0800</t>
  </si>
  <si>
    <t>Культура</t>
  </si>
  <si>
    <t>0801</t>
  </si>
  <si>
    <t>Социальная политика</t>
  </si>
  <si>
    <t>Пенсионное обеспечение</t>
  </si>
  <si>
    <t>Социальное обеспечение населения</t>
  </si>
  <si>
    <t>1000</t>
  </si>
  <si>
    <t>1001</t>
  </si>
  <si>
    <t>1003</t>
  </si>
  <si>
    <t>Физическая культура и спорт</t>
  </si>
  <si>
    <t>1100</t>
  </si>
  <si>
    <t>Физическая культура</t>
  </si>
  <si>
    <t>1101</t>
  </si>
  <si>
    <t>1105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</si>
  <si>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</si>
  <si>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</si>
  <si>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 -</t>
  </si>
  <si>
    <t>0107</t>
  </si>
  <si>
    <t>Обеспечение проведения выборов и референдумов</t>
  </si>
  <si>
    <t>0406</t>
  </si>
  <si>
    <t xml:space="preserve">Водное хозяйство
</t>
  </si>
  <si>
    <t>Другие общегосударственные вопросы</t>
  </si>
  <si>
    <t>0111</t>
  </si>
  <si>
    <t>0203</t>
  </si>
  <si>
    <t>Утверждено на 2020 год</t>
  </si>
  <si>
    <t>Мобилизационная и вневойсковая подготовка</t>
  </si>
  <si>
    <t>1102</t>
  </si>
  <si>
    <t>Массовый спорт</t>
  </si>
  <si>
    <t>за 1 квартал 2020 года</t>
  </si>
  <si>
    <t>Исполнено за 1 квартал 2020 года</t>
  </si>
  <si>
    <t>Исполнено за 1 квартал 2019 года</t>
  </si>
</sst>
</file>

<file path=xl/styles.xml><?xml version="1.0" encoding="utf-8"?>
<styleSheet xmlns="http://schemas.openxmlformats.org/spreadsheetml/2006/main">
  <numFmts count="1">
    <numFmt numFmtId="164" formatCode="_-* #,##0.00\ _р_._-;\-* #,##0.00\ _р_._-;_-* &quot;-&quot;??\ _р_._-;_-@_-"/>
  </numFmts>
  <fonts count="16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sz val="12"/>
      <color rgb="FF000000"/>
      <name val="Arial Cyr"/>
    </font>
    <font>
      <sz val="10"/>
      <color rgb="FF000000"/>
      <name val="Calibri"/>
      <family val="2"/>
      <charset val="204"/>
      <scheme val="minor"/>
    </font>
    <font>
      <sz val="8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CCCCC"/>
      </patternFill>
    </fill>
    <fill>
      <patternFill patternType="solid">
        <f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8">
    <xf numFmtId="0" fontId="0" fillId="0" borderId="0"/>
    <xf numFmtId="0" fontId="1" fillId="0" borderId="1"/>
    <xf numFmtId="0" fontId="2" fillId="0" borderId="1">
      <alignment horizontal="left"/>
    </xf>
    <xf numFmtId="0" fontId="2" fillId="0" borderId="1"/>
    <xf numFmtId="0" fontId="1" fillId="0" borderId="1">
      <alignment horizontal="center"/>
    </xf>
    <xf numFmtId="0" fontId="3" fillId="0" borderId="1">
      <alignment horizontal="left"/>
    </xf>
    <xf numFmtId="0" fontId="3" fillId="0" borderId="1">
      <alignment horizontal="center"/>
    </xf>
    <xf numFmtId="0" fontId="4" fillId="0" borderId="1">
      <alignment horizontal="left"/>
    </xf>
    <xf numFmtId="0" fontId="2" fillId="0" borderId="1">
      <alignment horizontal="center"/>
    </xf>
    <xf numFmtId="0" fontId="2" fillId="0" borderId="1">
      <alignment horizontal="right"/>
    </xf>
    <xf numFmtId="0" fontId="5" fillId="0" borderId="1">
      <alignment horizontal="center"/>
    </xf>
    <xf numFmtId="0" fontId="2" fillId="0" borderId="2">
      <alignment horizontal="center" vertical="center" wrapText="1"/>
    </xf>
    <xf numFmtId="0" fontId="2" fillId="0" borderId="2">
      <alignment horizontal="center" vertical="center" wrapText="1"/>
    </xf>
    <xf numFmtId="0" fontId="2" fillId="0" borderId="2">
      <alignment vertical="center" wrapText="1"/>
    </xf>
    <xf numFmtId="0" fontId="2" fillId="0" borderId="2">
      <alignment horizontal="center" vertical="center" wrapText="1"/>
    </xf>
    <xf numFmtId="0" fontId="2" fillId="0" borderId="2">
      <alignment horizontal="center" vertical="center" wrapText="1"/>
    </xf>
    <xf numFmtId="0" fontId="6" fillId="0" borderId="2">
      <alignment vertical="top" wrapText="1"/>
    </xf>
    <xf numFmtId="49" fontId="2" fillId="0" borderId="2">
      <alignment horizontal="center" vertical="top" shrinkToFit="1"/>
    </xf>
    <xf numFmtId="4" fontId="6" fillId="2" borderId="2">
      <alignment horizontal="right" vertical="top" shrinkToFit="1"/>
    </xf>
    <xf numFmtId="4" fontId="6" fillId="3" borderId="2">
      <alignment horizontal="right" vertical="top" shrinkToFit="1"/>
    </xf>
    <xf numFmtId="0" fontId="6" fillId="0" borderId="3">
      <alignment horizontal="right"/>
    </xf>
    <xf numFmtId="4" fontId="6" fillId="2" borderId="3">
      <alignment horizontal="right" vertical="top" shrinkToFit="1"/>
    </xf>
    <xf numFmtId="4" fontId="6" fillId="3" borderId="3">
      <alignment horizontal="right" vertical="top" shrinkToFit="1"/>
    </xf>
    <xf numFmtId="0" fontId="2" fillId="0" borderId="1"/>
    <xf numFmtId="0" fontId="2" fillId="0" borderId="1">
      <alignment horizontal="left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2" fillId="4" borderId="1"/>
    <xf numFmtId="0" fontId="2" fillId="5" borderId="1"/>
    <xf numFmtId="0" fontId="2" fillId="0" borderId="2">
      <alignment horizontal="center" vertical="center" wrapText="1"/>
    </xf>
    <xf numFmtId="0" fontId="2" fillId="0" borderId="2">
      <alignment horizontal="center" vertical="center" wrapText="1"/>
    </xf>
    <xf numFmtId="49" fontId="2" fillId="0" borderId="2">
      <alignment vertical="top" wrapText="1"/>
    </xf>
    <xf numFmtId="4" fontId="6" fillId="0" borderId="2">
      <alignment horizontal="right" vertical="top" shrinkToFit="1"/>
    </xf>
    <xf numFmtId="4" fontId="2" fillId="0" borderId="2">
      <alignment horizontal="right" vertical="top" shrinkToFit="1"/>
    </xf>
    <xf numFmtId="164" fontId="7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Protection="1">
      <protection locked="0"/>
    </xf>
    <xf numFmtId="0" fontId="2" fillId="0" borderId="1" xfId="3" applyNumberFormat="1" applyProtection="1"/>
    <xf numFmtId="0" fontId="2" fillId="0" borderId="1" xfId="23" applyNumberFormat="1" applyProtection="1"/>
    <xf numFmtId="49" fontId="8" fillId="6" borderId="4" xfId="17" applyNumberFormat="1" applyFont="1" applyFill="1" applyBorder="1" applyAlignment="1" applyProtection="1">
      <alignment horizontal="center" vertical="top" shrinkToFit="1"/>
    </xf>
    <xf numFmtId="0" fontId="8" fillId="6" borderId="4" xfId="16" applyNumberFormat="1" applyFont="1" applyFill="1" applyBorder="1" applyAlignment="1" applyProtection="1">
      <alignment vertical="top" wrapText="1"/>
    </xf>
    <xf numFmtId="0" fontId="9" fillId="6" borderId="4" xfId="0" applyFont="1" applyFill="1" applyBorder="1" applyAlignment="1" applyProtection="1">
      <alignment horizontal="center" vertical="top"/>
      <protection locked="0"/>
    </xf>
    <xf numFmtId="4" fontId="8" fillId="6" borderId="4" xfId="18" applyNumberFormat="1" applyFont="1" applyFill="1" applyBorder="1" applyAlignment="1" applyProtection="1">
      <alignment horizontal="right" vertical="top" wrapText="1" shrinkToFit="1"/>
    </xf>
    <xf numFmtId="0" fontId="11" fillId="6" borderId="4" xfId="20" applyNumberFormat="1" applyFont="1" applyFill="1" applyBorder="1" applyProtection="1">
      <alignment horizontal="right"/>
    </xf>
    <xf numFmtId="4" fontId="11" fillId="6" borderId="4" xfId="21" applyNumberFormat="1" applyFont="1" applyFill="1" applyBorder="1" applyAlignment="1" applyProtection="1">
      <alignment horizontal="right" vertical="top" wrapText="1" shrinkToFit="1"/>
    </xf>
    <xf numFmtId="0" fontId="13" fillId="6" borderId="4" xfId="0" applyFont="1" applyFill="1" applyBorder="1" applyAlignment="1" applyProtection="1">
      <alignment vertical="top"/>
      <protection locked="0"/>
    </xf>
    <xf numFmtId="0" fontId="15" fillId="6" borderId="4" xfId="16" applyNumberFormat="1" applyFont="1" applyFill="1" applyBorder="1" applyAlignment="1" applyProtection="1">
      <alignment vertical="top" wrapText="1"/>
    </xf>
    <xf numFmtId="49" fontId="15" fillId="6" borderId="4" xfId="17" applyNumberFormat="1" applyFont="1" applyFill="1" applyBorder="1" applyAlignment="1" applyProtection="1">
      <alignment horizontal="center" vertical="top" shrinkToFit="1"/>
    </xf>
    <xf numFmtId="4" fontId="15" fillId="6" borderId="4" xfId="18" applyNumberFormat="1" applyFont="1" applyFill="1" applyBorder="1" applyAlignment="1" applyProtection="1">
      <alignment horizontal="right" vertical="top" wrapText="1" shrinkToFit="1"/>
    </xf>
    <xf numFmtId="4" fontId="15" fillId="6" borderId="4" xfId="19" applyNumberFormat="1" applyFont="1" applyFill="1" applyBorder="1" applyAlignment="1" applyProtection="1">
      <alignment horizontal="right" vertical="top" wrapText="1" shrinkToFit="1"/>
    </xf>
    <xf numFmtId="164" fontId="15" fillId="6" borderId="4" xfId="37" applyFont="1" applyFill="1" applyBorder="1" applyAlignment="1" applyProtection="1">
      <alignment horizontal="right" vertical="top" wrapText="1"/>
    </xf>
    <xf numFmtId="0" fontId="14" fillId="6" borderId="4" xfId="0" applyFont="1" applyFill="1" applyBorder="1" applyAlignment="1" applyProtection="1">
      <alignment horizontal="center" vertical="top"/>
      <protection locked="0"/>
    </xf>
    <xf numFmtId="2" fontId="14" fillId="6" borderId="4" xfId="0" applyNumberFormat="1" applyFont="1" applyFill="1" applyBorder="1" applyAlignment="1" applyProtection="1">
      <alignment horizontal="center" vertical="top"/>
      <protection locked="0"/>
    </xf>
    <xf numFmtId="2" fontId="9" fillId="6" borderId="4" xfId="0" applyNumberFormat="1" applyFont="1" applyFill="1" applyBorder="1" applyAlignment="1" applyProtection="1">
      <alignment horizontal="center" vertical="top"/>
      <protection locked="0"/>
    </xf>
    <xf numFmtId="0" fontId="11" fillId="6" borderId="4" xfId="20" applyNumberFormat="1" applyFont="1" applyFill="1" applyBorder="1" applyAlignment="1" applyProtection="1">
      <alignment horizontal="left"/>
    </xf>
    <xf numFmtId="0" fontId="11" fillId="6" borderId="4" xfId="20" applyFont="1" applyFill="1" applyBorder="1" applyAlignment="1" applyProtection="1">
      <alignment horizontal="left"/>
      <protection locked="0"/>
    </xf>
    <xf numFmtId="0" fontId="2" fillId="0" borderId="1" xfId="24" applyNumberFormat="1" applyBorder="1" applyProtection="1">
      <alignment horizontal="left" wrapText="1"/>
    </xf>
    <xf numFmtId="0" fontId="2" fillId="0" borderId="1" xfId="24" applyBorder="1" applyProtection="1">
      <alignment horizontal="left" wrapText="1"/>
      <protection locked="0"/>
    </xf>
    <xf numFmtId="0" fontId="11" fillId="6" borderId="4" xfId="13" applyNumberFormat="1" applyFont="1" applyFill="1" applyBorder="1" applyAlignment="1" applyProtection="1">
      <alignment horizontal="center" vertical="top" wrapText="1"/>
    </xf>
    <xf numFmtId="0" fontId="11" fillId="6" borderId="4" xfId="3" applyNumberFormat="1" applyFont="1" applyFill="1" applyBorder="1" applyAlignment="1" applyProtection="1">
      <alignment horizontal="center" vertical="top" wrapText="1"/>
    </xf>
    <xf numFmtId="0" fontId="11" fillId="6" borderId="4" xfId="11" applyNumberFormat="1" applyFont="1" applyFill="1" applyBorder="1" applyAlignment="1" applyProtection="1">
      <alignment horizontal="center" vertical="top" wrapText="1"/>
    </xf>
    <xf numFmtId="0" fontId="11" fillId="6" borderId="4" xfId="11" applyFont="1" applyFill="1" applyBorder="1" applyAlignment="1" applyProtection="1">
      <alignment horizontal="center" vertical="top" wrapText="1"/>
      <protection locked="0"/>
    </xf>
    <xf numFmtId="0" fontId="12" fillId="6" borderId="4" xfId="0" applyFont="1" applyFill="1" applyBorder="1" applyAlignment="1" applyProtection="1">
      <alignment horizontal="center" vertical="top" wrapText="1"/>
      <protection locked="0"/>
    </xf>
    <xf numFmtId="0" fontId="10" fillId="0" borderId="1" xfId="4" applyNumberFormat="1" applyFont="1" applyBorder="1" applyAlignment="1" applyProtection="1">
      <alignment horizontal="center"/>
    </xf>
    <xf numFmtId="0" fontId="10" fillId="0" borderId="1" xfId="10" applyNumberFormat="1" applyFont="1" applyBorder="1" applyAlignment="1" applyProtection="1">
      <alignment horizontal="center"/>
    </xf>
    <xf numFmtId="0" fontId="2" fillId="0" borderId="1" xfId="8" applyNumberFormat="1" applyBorder="1" applyProtection="1">
      <alignment horizontal="center"/>
    </xf>
    <xf numFmtId="0" fontId="2" fillId="0" borderId="1" xfId="8" applyBorder="1" applyProtection="1">
      <alignment horizontal="center"/>
      <protection locked="0"/>
    </xf>
    <xf numFmtId="0" fontId="11" fillId="6" borderId="5" xfId="11" applyNumberFormat="1" applyFont="1" applyFill="1" applyBorder="1" applyAlignment="1" applyProtection="1">
      <alignment horizontal="center" vertical="top" wrapText="1"/>
    </xf>
    <xf numFmtId="0" fontId="11" fillId="6" borderId="6" xfId="11" applyNumberFormat="1" applyFont="1" applyFill="1" applyBorder="1" applyAlignment="1" applyProtection="1">
      <alignment horizontal="center" vertical="top" wrapText="1"/>
    </xf>
    <xf numFmtId="0" fontId="11" fillId="6" borderId="5" xfId="3" applyNumberFormat="1" applyFont="1" applyFill="1" applyBorder="1" applyAlignment="1" applyProtection="1">
      <alignment horizontal="center" vertical="top" wrapText="1"/>
    </xf>
    <xf numFmtId="0" fontId="11" fillId="6" borderId="6" xfId="3" applyNumberFormat="1" applyFont="1" applyFill="1" applyBorder="1" applyAlignment="1" applyProtection="1">
      <alignment horizontal="center" vertical="top" wrapText="1"/>
    </xf>
  </cellXfs>
  <cellStyles count="38">
    <cellStyle name="br" xfId="27"/>
    <cellStyle name="col" xfId="26"/>
    <cellStyle name="style0" xfId="28"/>
    <cellStyle name="td" xfId="29"/>
    <cellStyle name="tr" xfId="25"/>
    <cellStyle name="xl21" xfId="30"/>
    <cellStyle name="xl22" xfId="1"/>
    <cellStyle name="xl23" xfId="4"/>
    <cellStyle name="xl24" xfId="10"/>
    <cellStyle name="xl25" xfId="8"/>
    <cellStyle name="xl26" xfId="11"/>
    <cellStyle name="xl27" xfId="15"/>
    <cellStyle name="xl28" xfId="20"/>
    <cellStyle name="xl29" xfId="23"/>
    <cellStyle name="xl30" xfId="24"/>
    <cellStyle name="xl31" xfId="3"/>
    <cellStyle name="xl32" xfId="12"/>
    <cellStyle name="xl33" xfId="14"/>
    <cellStyle name="xl34" xfId="31"/>
    <cellStyle name="xl35" xfId="32"/>
    <cellStyle name="xl36" xfId="2"/>
    <cellStyle name="xl37" xfId="5"/>
    <cellStyle name="xl38" xfId="7"/>
    <cellStyle name="xl39" xfId="6"/>
    <cellStyle name="xl40" xfId="33"/>
    <cellStyle name="xl41" xfId="9"/>
    <cellStyle name="xl42" xfId="13"/>
    <cellStyle name="xl43" xfId="21"/>
    <cellStyle name="xl44" xfId="22"/>
    <cellStyle name="xl45" xfId="16"/>
    <cellStyle name="xl46" xfId="34"/>
    <cellStyle name="xl47" xfId="17"/>
    <cellStyle name="xl48" xfId="18"/>
    <cellStyle name="xl49" xfId="35"/>
    <cellStyle name="xl50" xfId="36"/>
    <cellStyle name="xl51" xfId="19"/>
    <cellStyle name="Обычный" xfId="0" builtinId="0"/>
    <cellStyle name="Финансовый" xfId="37" builtin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2"/>
  <sheetViews>
    <sheetView tabSelected="1" workbookViewId="0">
      <pane ySplit="7" topLeftCell="A8" activePane="bottomLeft" state="frozen"/>
      <selection pane="bottomLeft" activeCell="V37" sqref="V37"/>
    </sheetView>
  </sheetViews>
  <sheetFormatPr defaultRowHeight="15"/>
  <cols>
    <col min="1" max="1" width="50.28515625" style="1" customWidth="1"/>
    <col min="2" max="5" width="9.140625" style="1" hidden="1"/>
    <col min="6" max="6" width="14.5703125" style="1" customWidth="1"/>
    <col min="7" max="7" width="14.7109375" style="1" customWidth="1"/>
    <col min="8" max="15" width="9.140625" style="1" hidden="1"/>
    <col min="16" max="16" width="16.42578125" style="1" customWidth="1"/>
    <col min="17" max="17" width="14.140625" style="1" customWidth="1"/>
    <col min="18" max="18" width="15.7109375" style="1" customWidth="1"/>
    <col min="19" max="16384" width="9.140625" style="1"/>
  </cols>
  <sheetData>
    <row r="1" spans="1:18" ht="15.75" customHeight="1">
      <c r="A1" s="28" t="s">
        <v>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ht="15.75" customHeight="1">
      <c r="A2" s="28" t="s">
        <v>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18" ht="15.75" customHeight="1">
      <c r="A3" s="28" t="s">
        <v>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1:18" ht="17.25" customHeight="1">
      <c r="A4" s="29" t="s">
        <v>73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</row>
    <row r="5" spans="1:18" ht="15.75" customHeight="1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2"/>
    </row>
    <row r="6" spans="1:18" ht="15" customHeight="1">
      <c r="A6" s="25" t="s">
        <v>2</v>
      </c>
      <c r="B6" s="25" t="s">
        <v>0</v>
      </c>
      <c r="C6" s="25" t="s">
        <v>0</v>
      </c>
      <c r="D6" s="25" t="s">
        <v>0</v>
      </c>
      <c r="E6" s="25" t="s">
        <v>0</v>
      </c>
      <c r="F6" s="32" t="s">
        <v>13</v>
      </c>
      <c r="G6" s="23" t="s">
        <v>69</v>
      </c>
      <c r="H6" s="25" t="s">
        <v>0</v>
      </c>
      <c r="I6" s="25" t="s">
        <v>0</v>
      </c>
      <c r="J6" s="25" t="s">
        <v>0</v>
      </c>
      <c r="K6" s="25" t="s">
        <v>0</v>
      </c>
      <c r="L6" s="25" t="s">
        <v>0</v>
      </c>
      <c r="M6" s="25" t="s">
        <v>0</v>
      </c>
      <c r="N6" s="25" t="s">
        <v>0</v>
      </c>
      <c r="O6" s="25" t="s">
        <v>0</v>
      </c>
      <c r="P6" s="24" t="s">
        <v>74</v>
      </c>
      <c r="Q6" s="27" t="s">
        <v>3</v>
      </c>
      <c r="R6" s="34" t="s">
        <v>75</v>
      </c>
    </row>
    <row r="7" spans="1:18" ht="25.5" customHeight="1">
      <c r="A7" s="26"/>
      <c r="B7" s="26"/>
      <c r="C7" s="26"/>
      <c r="D7" s="26"/>
      <c r="E7" s="26"/>
      <c r="F7" s="33"/>
      <c r="G7" s="23"/>
      <c r="H7" s="26"/>
      <c r="I7" s="26"/>
      <c r="J7" s="26"/>
      <c r="K7" s="26"/>
      <c r="L7" s="26"/>
      <c r="M7" s="26"/>
      <c r="N7" s="26"/>
      <c r="O7" s="26"/>
      <c r="P7" s="24"/>
      <c r="Q7" s="27"/>
      <c r="R7" s="35"/>
    </row>
    <row r="8" spans="1:18" ht="15.75" customHeight="1">
      <c r="A8" s="5" t="s">
        <v>7</v>
      </c>
      <c r="B8" s="4"/>
      <c r="C8" s="4"/>
      <c r="D8" s="4"/>
      <c r="E8" s="4"/>
      <c r="F8" s="4" t="s">
        <v>14</v>
      </c>
      <c r="G8" s="7">
        <f>SUM(G9:G15)</f>
        <v>17848610.219999999</v>
      </c>
      <c r="H8" s="7">
        <f t="shared" ref="H8:P8" si="0">SUM(H9:H15)</f>
        <v>0</v>
      </c>
      <c r="I8" s="7">
        <f t="shared" si="0"/>
        <v>0</v>
      </c>
      <c r="J8" s="7">
        <f t="shared" si="0"/>
        <v>0</v>
      </c>
      <c r="K8" s="7">
        <f t="shared" si="0"/>
        <v>0</v>
      </c>
      <c r="L8" s="7">
        <f t="shared" si="0"/>
        <v>0</v>
      </c>
      <c r="M8" s="7">
        <f t="shared" si="0"/>
        <v>0</v>
      </c>
      <c r="N8" s="7">
        <f t="shared" si="0"/>
        <v>0</v>
      </c>
      <c r="O8" s="7">
        <f t="shared" si="0"/>
        <v>0</v>
      </c>
      <c r="P8" s="7">
        <f t="shared" si="0"/>
        <v>3488120.21</v>
      </c>
      <c r="Q8" s="6">
        <f>ROUND(P8/G8*100,2)</f>
        <v>19.54</v>
      </c>
      <c r="R8" s="7">
        <f t="shared" ref="R8" si="1">SUM(R9:R15)</f>
        <v>3513686.61</v>
      </c>
    </row>
    <row r="9" spans="1:18" ht="30.75" customHeight="1">
      <c r="A9" s="11" t="s">
        <v>39</v>
      </c>
      <c r="B9" s="12"/>
      <c r="C9" s="12"/>
      <c r="D9" s="12"/>
      <c r="E9" s="12"/>
      <c r="F9" s="12" t="s">
        <v>34</v>
      </c>
      <c r="G9" s="13">
        <v>884690</v>
      </c>
      <c r="H9" s="14"/>
      <c r="I9" s="14"/>
      <c r="J9" s="14"/>
      <c r="K9" s="14"/>
      <c r="L9" s="14"/>
      <c r="M9" s="14"/>
      <c r="N9" s="13"/>
      <c r="O9" s="13"/>
      <c r="P9" s="15">
        <v>221169.45</v>
      </c>
      <c r="Q9" s="6">
        <f t="shared" ref="Q9:Q15" si="2">ROUND(P9/G9*100,2)</f>
        <v>25</v>
      </c>
      <c r="R9" s="15">
        <v>211452.6</v>
      </c>
    </row>
    <row r="10" spans="1:18" ht="39.75" customHeight="1">
      <c r="A10" s="11" t="s">
        <v>40</v>
      </c>
      <c r="B10" s="12"/>
      <c r="C10" s="12"/>
      <c r="D10" s="12"/>
      <c r="E10" s="12"/>
      <c r="F10" s="12" t="s">
        <v>35</v>
      </c>
      <c r="G10" s="13">
        <v>1775700</v>
      </c>
      <c r="H10" s="14"/>
      <c r="I10" s="14"/>
      <c r="J10" s="14"/>
      <c r="K10" s="14"/>
      <c r="L10" s="14"/>
      <c r="M10" s="14"/>
      <c r="N10" s="13"/>
      <c r="O10" s="13"/>
      <c r="P10" s="15">
        <v>461461.06</v>
      </c>
      <c r="Q10" s="6">
        <f t="shared" si="2"/>
        <v>25.99</v>
      </c>
      <c r="R10" s="15">
        <v>441003.92</v>
      </c>
    </row>
    <row r="11" spans="1:18" ht="39.75" customHeight="1">
      <c r="A11" s="11" t="s">
        <v>41</v>
      </c>
      <c r="B11" s="12"/>
      <c r="C11" s="12"/>
      <c r="D11" s="12"/>
      <c r="E11" s="12"/>
      <c r="F11" s="12" t="s">
        <v>36</v>
      </c>
      <c r="G11" s="13">
        <v>10262990.49</v>
      </c>
      <c r="H11" s="14"/>
      <c r="I11" s="14"/>
      <c r="J11" s="14"/>
      <c r="K11" s="14"/>
      <c r="L11" s="14"/>
      <c r="M11" s="14"/>
      <c r="N11" s="13"/>
      <c r="O11" s="13"/>
      <c r="P11" s="15">
        <v>2118994.5699999998</v>
      </c>
      <c r="Q11" s="6">
        <f t="shared" si="2"/>
        <v>20.65</v>
      </c>
      <c r="R11" s="15">
        <v>2170729.2999999998</v>
      </c>
    </row>
    <row r="12" spans="1:18" ht="17.25" customHeight="1">
      <c r="A12" s="11" t="s">
        <v>42</v>
      </c>
      <c r="B12" s="12"/>
      <c r="C12" s="12"/>
      <c r="D12" s="12"/>
      <c r="E12" s="12"/>
      <c r="F12" s="12" t="s">
        <v>37</v>
      </c>
      <c r="G12" s="13">
        <v>2861.65</v>
      </c>
      <c r="H12" s="14"/>
      <c r="I12" s="14"/>
      <c r="J12" s="14"/>
      <c r="K12" s="14"/>
      <c r="L12" s="14"/>
      <c r="M12" s="14"/>
      <c r="N12" s="13"/>
      <c r="O12" s="13"/>
      <c r="P12" s="15">
        <v>0</v>
      </c>
      <c r="Q12" s="6">
        <f t="shared" si="2"/>
        <v>0</v>
      </c>
      <c r="R12" s="15">
        <v>0</v>
      </c>
    </row>
    <row r="13" spans="1:18" ht="17.25" customHeight="1">
      <c r="A13" s="11" t="s">
        <v>63</v>
      </c>
      <c r="B13" s="12"/>
      <c r="C13" s="12"/>
      <c r="D13" s="12"/>
      <c r="E13" s="12"/>
      <c r="F13" s="12" t="s">
        <v>62</v>
      </c>
      <c r="G13" s="13">
        <v>946230</v>
      </c>
      <c r="H13" s="14"/>
      <c r="I13" s="14"/>
      <c r="J13" s="14"/>
      <c r="K13" s="14"/>
      <c r="L13" s="14"/>
      <c r="M13" s="14"/>
      <c r="N13" s="13"/>
      <c r="O13" s="13"/>
      <c r="P13" s="15">
        <v>0</v>
      </c>
      <c r="Q13" s="6">
        <f t="shared" ref="Q13" si="3">ROUND(P13/G13*100,2)</f>
        <v>0</v>
      </c>
      <c r="R13" s="15">
        <v>0</v>
      </c>
    </row>
    <row r="14" spans="1:18" ht="16.5" customHeight="1">
      <c r="A14" s="11" t="s">
        <v>43</v>
      </c>
      <c r="B14" s="12"/>
      <c r="C14" s="12"/>
      <c r="D14" s="12"/>
      <c r="E14" s="12"/>
      <c r="F14" s="12" t="s">
        <v>67</v>
      </c>
      <c r="G14" s="13">
        <v>100000</v>
      </c>
      <c r="H14" s="14"/>
      <c r="I14" s="14"/>
      <c r="J14" s="14"/>
      <c r="K14" s="14"/>
      <c r="L14" s="14"/>
      <c r="M14" s="14"/>
      <c r="N14" s="13"/>
      <c r="O14" s="13"/>
      <c r="P14" s="15">
        <v>0</v>
      </c>
      <c r="Q14" s="6">
        <f t="shared" si="2"/>
        <v>0</v>
      </c>
      <c r="R14" s="15">
        <v>0</v>
      </c>
    </row>
    <row r="15" spans="1:18" ht="16.5" customHeight="1">
      <c r="A15" s="11" t="s">
        <v>66</v>
      </c>
      <c r="B15" s="12"/>
      <c r="C15" s="12"/>
      <c r="D15" s="12"/>
      <c r="E15" s="12"/>
      <c r="F15" s="12" t="s">
        <v>38</v>
      </c>
      <c r="G15" s="13">
        <v>3876138.08</v>
      </c>
      <c r="H15" s="14"/>
      <c r="I15" s="14"/>
      <c r="J15" s="14"/>
      <c r="K15" s="14"/>
      <c r="L15" s="14"/>
      <c r="M15" s="14"/>
      <c r="N15" s="13"/>
      <c r="O15" s="13"/>
      <c r="P15" s="15">
        <v>686495.13</v>
      </c>
      <c r="Q15" s="6">
        <f t="shared" si="2"/>
        <v>17.71</v>
      </c>
      <c r="R15" s="15">
        <v>690500.79</v>
      </c>
    </row>
    <row r="16" spans="1:18" ht="15" customHeight="1">
      <c r="A16" s="5" t="s">
        <v>8</v>
      </c>
      <c r="B16" s="4"/>
      <c r="C16" s="4"/>
      <c r="D16" s="4"/>
      <c r="E16" s="4"/>
      <c r="F16" s="4" t="s">
        <v>15</v>
      </c>
      <c r="G16" s="7">
        <f>G17</f>
        <v>404900</v>
      </c>
      <c r="H16" s="7">
        <f t="shared" ref="H16:R16" si="4">H17</f>
        <v>0</v>
      </c>
      <c r="I16" s="7">
        <f t="shared" si="4"/>
        <v>0</v>
      </c>
      <c r="J16" s="7">
        <f t="shared" si="4"/>
        <v>0</v>
      </c>
      <c r="K16" s="7">
        <f t="shared" si="4"/>
        <v>0</v>
      </c>
      <c r="L16" s="7">
        <f t="shared" si="4"/>
        <v>0</v>
      </c>
      <c r="M16" s="7">
        <f t="shared" si="4"/>
        <v>0</v>
      </c>
      <c r="N16" s="7">
        <f t="shared" si="4"/>
        <v>0</v>
      </c>
      <c r="O16" s="7">
        <f t="shared" si="4"/>
        <v>0</v>
      </c>
      <c r="P16" s="7">
        <f t="shared" si="4"/>
        <v>84170.99</v>
      </c>
      <c r="Q16" s="6">
        <f t="shared" ref="Q16:Q40" si="5">ROUND(P16/G16*100,2)</f>
        <v>20.79</v>
      </c>
      <c r="R16" s="7">
        <f t="shared" si="4"/>
        <v>72964.31</v>
      </c>
    </row>
    <row r="17" spans="1:18" ht="15" customHeight="1">
      <c r="A17" s="11" t="s">
        <v>70</v>
      </c>
      <c r="B17" s="12"/>
      <c r="C17" s="12"/>
      <c r="D17" s="12"/>
      <c r="E17" s="12"/>
      <c r="F17" s="12" t="s">
        <v>68</v>
      </c>
      <c r="G17" s="13">
        <v>404900</v>
      </c>
      <c r="H17" s="14"/>
      <c r="I17" s="14"/>
      <c r="J17" s="14"/>
      <c r="K17" s="14"/>
      <c r="L17" s="14"/>
      <c r="M17" s="14"/>
      <c r="N17" s="13"/>
      <c r="O17" s="13"/>
      <c r="P17" s="15">
        <v>84170.99</v>
      </c>
      <c r="Q17" s="6">
        <f t="shared" si="5"/>
        <v>20.79</v>
      </c>
      <c r="R17" s="15">
        <v>72964.31</v>
      </c>
    </row>
    <row r="18" spans="1:18" ht="27.75" customHeight="1">
      <c r="A18" s="5" t="s">
        <v>9</v>
      </c>
      <c r="B18" s="4"/>
      <c r="C18" s="4"/>
      <c r="D18" s="4"/>
      <c r="E18" s="4"/>
      <c r="F18" s="4" t="s">
        <v>16</v>
      </c>
      <c r="G18" s="7">
        <f>SUM(G19)</f>
        <v>89260</v>
      </c>
      <c r="H18" s="7">
        <f t="shared" ref="H18:R18" si="6">SUM(H19)</f>
        <v>0</v>
      </c>
      <c r="I18" s="7">
        <f t="shared" si="6"/>
        <v>0</v>
      </c>
      <c r="J18" s="7">
        <f t="shared" si="6"/>
        <v>0</v>
      </c>
      <c r="K18" s="7">
        <f t="shared" si="6"/>
        <v>0</v>
      </c>
      <c r="L18" s="7">
        <f t="shared" si="6"/>
        <v>0</v>
      </c>
      <c r="M18" s="7">
        <f t="shared" si="6"/>
        <v>0</v>
      </c>
      <c r="N18" s="7">
        <f t="shared" si="6"/>
        <v>0</v>
      </c>
      <c r="O18" s="7">
        <f t="shared" si="6"/>
        <v>0</v>
      </c>
      <c r="P18" s="7">
        <f t="shared" si="6"/>
        <v>18565</v>
      </c>
      <c r="Q18" s="6">
        <f t="shared" si="5"/>
        <v>20.8</v>
      </c>
      <c r="R18" s="7">
        <f t="shared" si="6"/>
        <v>18565</v>
      </c>
    </row>
    <row r="19" spans="1:18" ht="41.25" customHeight="1">
      <c r="A19" s="11" t="s">
        <v>60</v>
      </c>
      <c r="B19" s="12"/>
      <c r="C19" s="12"/>
      <c r="D19" s="12"/>
      <c r="E19" s="12"/>
      <c r="F19" s="12" t="s">
        <v>59</v>
      </c>
      <c r="G19" s="13">
        <v>89260</v>
      </c>
      <c r="H19" s="14"/>
      <c r="I19" s="14"/>
      <c r="J19" s="14"/>
      <c r="K19" s="14"/>
      <c r="L19" s="14"/>
      <c r="M19" s="14"/>
      <c r="N19" s="13"/>
      <c r="O19" s="13"/>
      <c r="P19" s="15">
        <v>18565</v>
      </c>
      <c r="Q19" s="6">
        <f t="shared" si="5"/>
        <v>20.8</v>
      </c>
      <c r="R19" s="15">
        <v>18565</v>
      </c>
    </row>
    <row r="20" spans="1:18" ht="15.75" customHeight="1">
      <c r="A20" s="5" t="s">
        <v>10</v>
      </c>
      <c r="B20" s="4"/>
      <c r="C20" s="4"/>
      <c r="D20" s="4"/>
      <c r="E20" s="4"/>
      <c r="F20" s="4" t="s">
        <v>17</v>
      </c>
      <c r="G20" s="7">
        <f t="shared" ref="G20:R20" si="7">SUM(G21:G23)</f>
        <v>35833634.350000001</v>
      </c>
      <c r="H20" s="7">
        <f t="shared" si="7"/>
        <v>0</v>
      </c>
      <c r="I20" s="7">
        <f t="shared" si="7"/>
        <v>0</v>
      </c>
      <c r="J20" s="7">
        <f t="shared" si="7"/>
        <v>0</v>
      </c>
      <c r="K20" s="7">
        <f t="shared" si="7"/>
        <v>0</v>
      </c>
      <c r="L20" s="7">
        <f t="shared" si="7"/>
        <v>0</v>
      </c>
      <c r="M20" s="7">
        <f t="shared" si="7"/>
        <v>0</v>
      </c>
      <c r="N20" s="7">
        <f t="shared" si="7"/>
        <v>0</v>
      </c>
      <c r="O20" s="7">
        <f t="shared" si="7"/>
        <v>0</v>
      </c>
      <c r="P20" s="7">
        <f t="shared" si="7"/>
        <v>1644562.85</v>
      </c>
      <c r="Q20" s="6">
        <f t="shared" si="5"/>
        <v>4.59</v>
      </c>
      <c r="R20" s="7">
        <f t="shared" si="7"/>
        <v>12640417.610000001</v>
      </c>
    </row>
    <row r="21" spans="1:18" ht="17.25" customHeight="1">
      <c r="A21" s="11" t="s">
        <v>65</v>
      </c>
      <c r="B21" s="12"/>
      <c r="C21" s="12"/>
      <c r="D21" s="12"/>
      <c r="E21" s="12"/>
      <c r="F21" s="12" t="s">
        <v>64</v>
      </c>
      <c r="G21" s="13">
        <v>23472489.199999999</v>
      </c>
      <c r="H21" s="14"/>
      <c r="I21" s="14"/>
      <c r="J21" s="14"/>
      <c r="K21" s="14"/>
      <c r="L21" s="14"/>
      <c r="M21" s="14"/>
      <c r="N21" s="13"/>
      <c r="O21" s="13"/>
      <c r="P21" s="15">
        <v>0</v>
      </c>
      <c r="Q21" s="6">
        <f t="shared" si="5"/>
        <v>0</v>
      </c>
      <c r="R21" s="15">
        <v>0</v>
      </c>
    </row>
    <row r="22" spans="1:18" ht="15" customHeight="1">
      <c r="A22" s="11" t="s">
        <v>24</v>
      </c>
      <c r="B22" s="12"/>
      <c r="C22" s="12"/>
      <c r="D22" s="12"/>
      <c r="E22" s="12"/>
      <c r="F22" s="12" t="s">
        <v>26</v>
      </c>
      <c r="G22" s="7">
        <v>11391811.199999999</v>
      </c>
      <c r="H22" s="14"/>
      <c r="I22" s="14"/>
      <c r="J22" s="14"/>
      <c r="K22" s="14"/>
      <c r="L22" s="14"/>
      <c r="M22" s="14"/>
      <c r="N22" s="13"/>
      <c r="O22" s="13"/>
      <c r="P22" s="7">
        <v>1409449.3</v>
      </c>
      <c r="Q22" s="16">
        <f t="shared" si="5"/>
        <v>12.37</v>
      </c>
      <c r="R22" s="7">
        <v>2687682.39</v>
      </c>
    </row>
    <row r="23" spans="1:18" ht="17.25" customHeight="1">
      <c r="A23" s="11" t="s">
        <v>25</v>
      </c>
      <c r="B23" s="12"/>
      <c r="C23" s="12"/>
      <c r="D23" s="12"/>
      <c r="E23" s="12"/>
      <c r="F23" s="12" t="s">
        <v>27</v>
      </c>
      <c r="G23" s="13">
        <v>969333.95</v>
      </c>
      <c r="H23" s="14"/>
      <c r="I23" s="14"/>
      <c r="J23" s="14"/>
      <c r="K23" s="14"/>
      <c r="L23" s="14"/>
      <c r="M23" s="14"/>
      <c r="N23" s="13"/>
      <c r="O23" s="13"/>
      <c r="P23" s="15">
        <v>235113.55</v>
      </c>
      <c r="Q23" s="16">
        <f t="shared" si="5"/>
        <v>24.26</v>
      </c>
      <c r="R23" s="15">
        <v>9952735.2200000007</v>
      </c>
    </row>
    <row r="24" spans="1:18" ht="15.75" customHeight="1">
      <c r="A24" s="5" t="s">
        <v>11</v>
      </c>
      <c r="B24" s="4"/>
      <c r="C24" s="4"/>
      <c r="D24" s="4"/>
      <c r="E24" s="4"/>
      <c r="F24" s="4" t="s">
        <v>18</v>
      </c>
      <c r="G24" s="13">
        <f>SUM(G25:G27)</f>
        <v>26061317.559999999</v>
      </c>
      <c r="H24" s="13">
        <f t="shared" ref="H24:P24" si="8">SUM(H25:H27)</f>
        <v>0</v>
      </c>
      <c r="I24" s="13">
        <f t="shared" si="8"/>
        <v>0</v>
      </c>
      <c r="J24" s="13">
        <f t="shared" si="8"/>
        <v>0</v>
      </c>
      <c r="K24" s="13">
        <f t="shared" si="8"/>
        <v>0</v>
      </c>
      <c r="L24" s="13">
        <f t="shared" si="8"/>
        <v>0</v>
      </c>
      <c r="M24" s="13">
        <f t="shared" si="8"/>
        <v>0</v>
      </c>
      <c r="N24" s="13">
        <f t="shared" si="8"/>
        <v>0</v>
      </c>
      <c r="O24" s="13">
        <f t="shared" si="8"/>
        <v>0</v>
      </c>
      <c r="P24" s="13">
        <f t="shared" si="8"/>
        <v>2181787.2799999998</v>
      </c>
      <c r="Q24" s="6">
        <f t="shared" si="5"/>
        <v>8.3699999999999992</v>
      </c>
      <c r="R24" s="13">
        <f t="shared" ref="R24" si="9">SUM(R25:R27)</f>
        <v>2146773.86</v>
      </c>
    </row>
    <row r="25" spans="1:18" ht="16.5" customHeight="1">
      <c r="A25" s="11" t="s">
        <v>29</v>
      </c>
      <c r="B25" s="12"/>
      <c r="C25" s="12"/>
      <c r="D25" s="12"/>
      <c r="E25" s="12"/>
      <c r="F25" s="12" t="s">
        <v>19</v>
      </c>
      <c r="G25" s="7">
        <v>2547365.9900000002</v>
      </c>
      <c r="H25" s="14"/>
      <c r="I25" s="14"/>
      <c r="J25" s="14"/>
      <c r="K25" s="14"/>
      <c r="L25" s="14"/>
      <c r="M25" s="14"/>
      <c r="N25" s="13"/>
      <c r="O25" s="13"/>
      <c r="P25" s="7">
        <v>351374.39</v>
      </c>
      <c r="Q25" s="16">
        <f t="shared" si="5"/>
        <v>13.79</v>
      </c>
      <c r="R25" s="15">
        <v>91089.52</v>
      </c>
    </row>
    <row r="26" spans="1:18" ht="16.5" customHeight="1">
      <c r="A26" s="11" t="s">
        <v>30</v>
      </c>
      <c r="B26" s="12"/>
      <c r="C26" s="12"/>
      <c r="D26" s="12"/>
      <c r="E26" s="12"/>
      <c r="F26" s="12" t="s">
        <v>20</v>
      </c>
      <c r="G26" s="7">
        <v>630050.43999999994</v>
      </c>
      <c r="H26" s="14"/>
      <c r="I26" s="14"/>
      <c r="J26" s="14"/>
      <c r="K26" s="14"/>
      <c r="L26" s="14"/>
      <c r="M26" s="14"/>
      <c r="N26" s="13"/>
      <c r="O26" s="13"/>
      <c r="P26" s="7">
        <v>1524.99</v>
      </c>
      <c r="Q26" s="16">
        <f t="shared" si="5"/>
        <v>0.24</v>
      </c>
      <c r="R26" s="7">
        <v>2033.32</v>
      </c>
    </row>
    <row r="27" spans="1:18" ht="15" customHeight="1">
      <c r="A27" s="11" t="s">
        <v>31</v>
      </c>
      <c r="B27" s="12"/>
      <c r="C27" s="12"/>
      <c r="D27" s="12"/>
      <c r="E27" s="12"/>
      <c r="F27" s="12" t="s">
        <v>21</v>
      </c>
      <c r="G27" s="13">
        <v>22883901.129999999</v>
      </c>
      <c r="H27" s="14"/>
      <c r="I27" s="14"/>
      <c r="J27" s="14"/>
      <c r="K27" s="14"/>
      <c r="L27" s="14"/>
      <c r="M27" s="14"/>
      <c r="N27" s="13"/>
      <c r="O27" s="13"/>
      <c r="P27" s="15">
        <v>1828887.9</v>
      </c>
      <c r="Q27" s="16">
        <f t="shared" si="5"/>
        <v>7.99</v>
      </c>
      <c r="R27" s="15">
        <v>2053651.02</v>
      </c>
    </row>
    <row r="28" spans="1:18" ht="15.75" customHeight="1">
      <c r="A28" s="5" t="s">
        <v>12</v>
      </c>
      <c r="B28" s="4"/>
      <c r="C28" s="4"/>
      <c r="D28" s="4"/>
      <c r="E28" s="4"/>
      <c r="F28" s="4" t="s">
        <v>22</v>
      </c>
      <c r="G28" s="13">
        <f>SUM(G29:G30)</f>
        <v>59650</v>
      </c>
      <c r="H28" s="13">
        <f t="shared" ref="H28:P28" si="10">SUM(H29:H30)</f>
        <v>0</v>
      </c>
      <c r="I28" s="13">
        <f t="shared" si="10"/>
        <v>0</v>
      </c>
      <c r="J28" s="13">
        <f t="shared" si="10"/>
        <v>0</v>
      </c>
      <c r="K28" s="13">
        <f t="shared" si="10"/>
        <v>0</v>
      </c>
      <c r="L28" s="13">
        <f t="shared" si="10"/>
        <v>0</v>
      </c>
      <c r="M28" s="13">
        <f t="shared" si="10"/>
        <v>0</v>
      </c>
      <c r="N28" s="13">
        <f t="shared" si="10"/>
        <v>0</v>
      </c>
      <c r="O28" s="13">
        <f t="shared" si="10"/>
        <v>0</v>
      </c>
      <c r="P28" s="13">
        <f t="shared" si="10"/>
        <v>0</v>
      </c>
      <c r="Q28" s="18">
        <f t="shared" si="5"/>
        <v>0</v>
      </c>
      <c r="R28" s="13">
        <f t="shared" ref="R28" si="11">SUM(R29:R30)</f>
        <v>3000</v>
      </c>
    </row>
    <row r="29" spans="1:18" ht="25.5" customHeight="1">
      <c r="A29" s="11" t="s">
        <v>32</v>
      </c>
      <c r="B29" s="12"/>
      <c r="C29" s="12"/>
      <c r="D29" s="12"/>
      <c r="E29" s="12"/>
      <c r="F29" s="12" t="s">
        <v>23</v>
      </c>
      <c r="G29" s="7">
        <v>50000</v>
      </c>
      <c r="H29" s="14"/>
      <c r="I29" s="14"/>
      <c r="J29" s="14"/>
      <c r="K29" s="14"/>
      <c r="L29" s="14"/>
      <c r="M29" s="14"/>
      <c r="N29" s="13"/>
      <c r="O29" s="13"/>
      <c r="P29" s="7">
        <v>0</v>
      </c>
      <c r="Q29" s="17">
        <f t="shared" si="5"/>
        <v>0</v>
      </c>
      <c r="R29" s="7">
        <v>3000</v>
      </c>
    </row>
    <row r="30" spans="1:18" ht="15.75" customHeight="1">
      <c r="A30" s="11" t="s">
        <v>33</v>
      </c>
      <c r="B30" s="12"/>
      <c r="C30" s="12"/>
      <c r="D30" s="12"/>
      <c r="E30" s="12"/>
      <c r="F30" s="12" t="s">
        <v>28</v>
      </c>
      <c r="G30" s="7">
        <v>9650</v>
      </c>
      <c r="H30" s="7"/>
      <c r="I30" s="7"/>
      <c r="J30" s="7"/>
      <c r="K30" s="7"/>
      <c r="L30" s="7"/>
      <c r="M30" s="7"/>
      <c r="N30" s="7"/>
      <c r="O30" s="7"/>
      <c r="P30" s="7">
        <v>0</v>
      </c>
      <c r="Q30" s="7" t="s">
        <v>61</v>
      </c>
      <c r="R30" s="7">
        <v>0</v>
      </c>
    </row>
    <row r="31" spans="1:18" ht="16.5" customHeight="1">
      <c r="A31" s="5" t="s">
        <v>44</v>
      </c>
      <c r="B31" s="4"/>
      <c r="C31" s="4"/>
      <c r="D31" s="4"/>
      <c r="E31" s="4"/>
      <c r="F31" s="4" t="s">
        <v>45</v>
      </c>
      <c r="G31" s="7">
        <f>SUM(G32)</f>
        <v>24798487.899999999</v>
      </c>
      <c r="H31" s="7">
        <f t="shared" ref="H31:R31" si="12">SUM(H32)</f>
        <v>0</v>
      </c>
      <c r="I31" s="7">
        <f t="shared" si="12"/>
        <v>0</v>
      </c>
      <c r="J31" s="7">
        <f t="shared" si="12"/>
        <v>0</v>
      </c>
      <c r="K31" s="7">
        <f t="shared" si="12"/>
        <v>0</v>
      </c>
      <c r="L31" s="7">
        <f t="shared" si="12"/>
        <v>0</v>
      </c>
      <c r="M31" s="7">
        <f t="shared" si="12"/>
        <v>0</v>
      </c>
      <c r="N31" s="7">
        <f t="shared" si="12"/>
        <v>0</v>
      </c>
      <c r="O31" s="7">
        <f t="shared" si="12"/>
        <v>0</v>
      </c>
      <c r="P31" s="7">
        <f t="shared" si="12"/>
        <v>5415790</v>
      </c>
      <c r="Q31" s="16">
        <f t="shared" si="5"/>
        <v>21.84</v>
      </c>
      <c r="R31" s="7">
        <f t="shared" si="12"/>
        <v>5090881.79</v>
      </c>
    </row>
    <row r="32" spans="1:18" ht="16.5" customHeight="1">
      <c r="A32" s="11" t="s">
        <v>46</v>
      </c>
      <c r="B32" s="12"/>
      <c r="C32" s="12"/>
      <c r="D32" s="12"/>
      <c r="E32" s="12"/>
      <c r="F32" s="12" t="s">
        <v>47</v>
      </c>
      <c r="G32" s="13">
        <v>24798487.899999999</v>
      </c>
      <c r="H32" s="14"/>
      <c r="I32" s="14"/>
      <c r="J32" s="14"/>
      <c r="K32" s="14"/>
      <c r="L32" s="14"/>
      <c r="M32" s="14"/>
      <c r="N32" s="13"/>
      <c r="O32" s="13"/>
      <c r="P32" s="15">
        <v>5415790</v>
      </c>
      <c r="Q32" s="16">
        <f t="shared" si="5"/>
        <v>21.84</v>
      </c>
      <c r="R32" s="15">
        <v>5090881.79</v>
      </c>
    </row>
    <row r="33" spans="1:18" ht="14.25" customHeight="1">
      <c r="A33" s="5" t="s">
        <v>48</v>
      </c>
      <c r="B33" s="4"/>
      <c r="C33" s="4"/>
      <c r="D33" s="4"/>
      <c r="E33" s="4"/>
      <c r="F33" s="4" t="s">
        <v>51</v>
      </c>
      <c r="G33" s="7">
        <f>SUM(G34:G35)</f>
        <v>116973.4</v>
      </c>
      <c r="H33" s="7">
        <f>SUM(H34:H35)</f>
        <v>0</v>
      </c>
      <c r="I33" s="7">
        <f>SUM(I34:I35)</f>
        <v>0</v>
      </c>
      <c r="J33" s="7">
        <f>SUM(J34:J35)</f>
        <v>0</v>
      </c>
      <c r="K33" s="7">
        <f>SUM(K34:K35)</f>
        <v>0</v>
      </c>
      <c r="L33" s="7">
        <f>SUM(L34:L35)</f>
        <v>0</v>
      </c>
      <c r="M33" s="7">
        <f>SUM(M34:M35)</f>
        <v>0</v>
      </c>
      <c r="N33" s="7">
        <f>SUM(N34:N35)</f>
        <v>0</v>
      </c>
      <c r="O33" s="7">
        <f>SUM(O34:O35)</f>
        <v>0</v>
      </c>
      <c r="P33" s="7">
        <f>SUM(P34:P35)</f>
        <v>35973.4</v>
      </c>
      <c r="Q33" s="16">
        <f t="shared" si="5"/>
        <v>30.75</v>
      </c>
      <c r="R33" s="7">
        <f>SUM(R34:R35)</f>
        <v>27000</v>
      </c>
    </row>
    <row r="34" spans="1:18" ht="17.25" customHeight="1">
      <c r="A34" s="11" t="s">
        <v>49</v>
      </c>
      <c r="B34" s="12"/>
      <c r="C34" s="12"/>
      <c r="D34" s="12"/>
      <c r="E34" s="12"/>
      <c r="F34" s="12" t="s">
        <v>52</v>
      </c>
      <c r="G34" s="13">
        <v>108000</v>
      </c>
      <c r="H34" s="14"/>
      <c r="I34" s="14"/>
      <c r="J34" s="14"/>
      <c r="K34" s="14"/>
      <c r="L34" s="14"/>
      <c r="M34" s="14"/>
      <c r="N34" s="13"/>
      <c r="O34" s="13"/>
      <c r="P34" s="15">
        <v>27000</v>
      </c>
      <c r="Q34" s="17">
        <f t="shared" si="5"/>
        <v>25</v>
      </c>
      <c r="R34" s="15">
        <v>27000</v>
      </c>
    </row>
    <row r="35" spans="1:18" ht="16.5" customHeight="1">
      <c r="A35" s="11" t="s">
        <v>50</v>
      </c>
      <c r="B35" s="12"/>
      <c r="C35" s="12"/>
      <c r="D35" s="12"/>
      <c r="E35" s="12"/>
      <c r="F35" s="12" t="s">
        <v>53</v>
      </c>
      <c r="G35" s="13">
        <v>8973.4</v>
      </c>
      <c r="H35" s="14"/>
      <c r="I35" s="14"/>
      <c r="J35" s="14"/>
      <c r="K35" s="14"/>
      <c r="L35" s="14"/>
      <c r="M35" s="14"/>
      <c r="N35" s="13"/>
      <c r="O35" s="13"/>
      <c r="P35" s="15">
        <v>8973.4</v>
      </c>
      <c r="Q35" s="17">
        <f t="shared" si="5"/>
        <v>100</v>
      </c>
      <c r="R35" s="15">
        <v>0</v>
      </c>
    </row>
    <row r="36" spans="1:18" ht="16.5" customHeight="1">
      <c r="A36" s="5" t="s">
        <v>54</v>
      </c>
      <c r="B36" s="4"/>
      <c r="C36" s="4"/>
      <c r="D36" s="4"/>
      <c r="E36" s="4"/>
      <c r="F36" s="4" t="s">
        <v>55</v>
      </c>
      <c r="G36" s="7">
        <f>SUM(G37:O39)</f>
        <v>6935841.1600000001</v>
      </c>
      <c r="H36" s="7">
        <f t="shared" ref="H36:P36" si="13">SUM(H37:P39)</f>
        <v>2457086</v>
      </c>
      <c r="I36" s="7">
        <f t="shared" si="13"/>
        <v>2457121.44</v>
      </c>
      <c r="J36" s="7">
        <f t="shared" si="13"/>
        <v>3833387.44</v>
      </c>
      <c r="K36" s="7">
        <f t="shared" si="13"/>
        <v>3833387.44</v>
      </c>
      <c r="L36" s="7">
        <f t="shared" si="13"/>
        <v>3833387.44</v>
      </c>
      <c r="M36" s="7">
        <f t="shared" si="13"/>
        <v>3833387.44</v>
      </c>
      <c r="N36" s="7">
        <f t="shared" si="13"/>
        <v>3833387.44</v>
      </c>
      <c r="O36" s="7">
        <f t="shared" si="13"/>
        <v>3833387.44</v>
      </c>
      <c r="P36" s="7">
        <f>SUM(P37:P39)</f>
        <v>2457086</v>
      </c>
      <c r="Q36" s="16">
        <f>ROUND(P36/G36*100,2)</f>
        <v>35.43</v>
      </c>
      <c r="R36" s="7">
        <f t="shared" ref="R36" si="14">SUM(R37:R38)</f>
        <v>1376266</v>
      </c>
    </row>
    <row r="37" spans="1:18" ht="17.25" customHeight="1">
      <c r="A37" s="11" t="s">
        <v>56</v>
      </c>
      <c r="B37" s="12"/>
      <c r="C37" s="12"/>
      <c r="D37" s="12"/>
      <c r="E37" s="12"/>
      <c r="F37" s="12" t="s">
        <v>57</v>
      </c>
      <c r="G37" s="13">
        <v>6932241.1600000001</v>
      </c>
      <c r="H37" s="14"/>
      <c r="I37" s="14"/>
      <c r="J37" s="14"/>
      <c r="K37" s="14"/>
      <c r="L37" s="14"/>
      <c r="M37" s="14"/>
      <c r="N37" s="13"/>
      <c r="O37" s="13"/>
      <c r="P37" s="15">
        <v>2457086</v>
      </c>
      <c r="Q37" s="16">
        <f t="shared" si="5"/>
        <v>35.44</v>
      </c>
      <c r="R37" s="15">
        <v>1376266</v>
      </c>
    </row>
    <row r="38" spans="1:18" ht="14.25" customHeight="1">
      <c r="A38" s="11" t="s">
        <v>72</v>
      </c>
      <c r="B38" s="12"/>
      <c r="C38" s="12"/>
      <c r="D38" s="12"/>
      <c r="E38" s="12"/>
      <c r="F38" s="12" t="s">
        <v>71</v>
      </c>
      <c r="G38" s="13">
        <v>0</v>
      </c>
      <c r="H38" s="14"/>
      <c r="I38" s="14"/>
      <c r="J38" s="14"/>
      <c r="K38" s="14"/>
      <c r="L38" s="14"/>
      <c r="M38" s="14"/>
      <c r="N38" s="13"/>
      <c r="O38" s="13"/>
      <c r="P38" s="15">
        <v>0</v>
      </c>
      <c r="Q38" s="16" t="s">
        <v>61</v>
      </c>
      <c r="R38" s="15">
        <v>0</v>
      </c>
    </row>
    <row r="39" spans="1:18" ht="14.25" customHeight="1">
      <c r="A39" s="11" t="s">
        <v>25</v>
      </c>
      <c r="B39" s="12"/>
      <c r="C39" s="12"/>
      <c r="D39" s="12"/>
      <c r="E39" s="12"/>
      <c r="F39" s="12" t="s">
        <v>58</v>
      </c>
      <c r="G39" s="13">
        <v>3600</v>
      </c>
      <c r="H39" s="14"/>
      <c r="I39" s="14"/>
      <c r="J39" s="14"/>
      <c r="K39" s="14"/>
      <c r="L39" s="14"/>
      <c r="M39" s="14"/>
      <c r="N39" s="13"/>
      <c r="O39" s="13"/>
      <c r="P39" s="15">
        <v>0</v>
      </c>
      <c r="Q39" s="16" t="s">
        <v>61</v>
      </c>
      <c r="R39" s="15">
        <v>0</v>
      </c>
    </row>
    <row r="40" spans="1:18" ht="16.5" customHeight="1">
      <c r="A40" s="19" t="s">
        <v>1</v>
      </c>
      <c r="B40" s="20"/>
      <c r="C40" s="8"/>
      <c r="D40" s="8"/>
      <c r="E40" s="8"/>
      <c r="F40" s="8"/>
      <c r="G40" s="9">
        <f>G8+G16+G18+G20+G24+G28+G31+G33+G36</f>
        <v>112148674.59</v>
      </c>
      <c r="H40" s="9">
        <f>H8+H16+H18+H20+H24+H28+H31+H33+H36</f>
        <v>2457086</v>
      </c>
      <c r="I40" s="9">
        <f>I8+I16+I18+I20+I24+I28+I31+I33+I36</f>
        <v>2457121.44</v>
      </c>
      <c r="J40" s="9">
        <f>J8+J16+J18+J20+J24+J28+J31+J33+J36</f>
        <v>3833387.44</v>
      </c>
      <c r="K40" s="9">
        <f>K8+K16+K18+K20+K24+K28+K31+K33+K36</f>
        <v>3833387.44</v>
      </c>
      <c r="L40" s="9">
        <f>L8+L16+L18+L20+L24+L28+L31+L33+L36</f>
        <v>3833387.44</v>
      </c>
      <c r="M40" s="9">
        <f>M8+M16+M18+M20+M24+M28+M31+M33+M36</f>
        <v>3833387.44</v>
      </c>
      <c r="N40" s="9">
        <f>N8+N16+N18+N20+N24+N28+N31+N33+N36</f>
        <v>3833387.44</v>
      </c>
      <c r="O40" s="9">
        <f>O8+O16+O18+O20+O24+O28+O31+O33+O36</f>
        <v>3833387.44</v>
      </c>
      <c r="P40" s="9">
        <f>P8+P16+P18+P20+P24+P28+P31+P33+P36</f>
        <v>15326055.73</v>
      </c>
      <c r="Q40" s="10">
        <f t="shared" si="5"/>
        <v>13.67</v>
      </c>
      <c r="R40" s="9">
        <f>R8+R16+R18+R20+R24+R28+R31+R33+R36</f>
        <v>24889555.18</v>
      </c>
    </row>
    <row r="41" spans="1:18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2"/>
    </row>
    <row r="42" spans="1:18" ht="15" customHeight="1">
      <c r="A42" s="21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"/>
    </row>
  </sheetData>
  <mergeCells count="25">
    <mergeCell ref="Q6:Q7"/>
    <mergeCell ref="R6:R7"/>
    <mergeCell ref="A3:R3"/>
    <mergeCell ref="A2:R2"/>
    <mergeCell ref="A1:R1"/>
    <mergeCell ref="A4:R4"/>
    <mergeCell ref="O6:O7"/>
    <mergeCell ref="A5:O5"/>
    <mergeCell ref="F6:F7"/>
    <mergeCell ref="A40:B40"/>
    <mergeCell ref="A42:O42"/>
    <mergeCell ref="G6:G7"/>
    <mergeCell ref="P6:P7"/>
    <mergeCell ref="J6:J7"/>
    <mergeCell ref="K6:K7"/>
    <mergeCell ref="L6:L7"/>
    <mergeCell ref="M6:M7"/>
    <mergeCell ref="N6:N7"/>
    <mergeCell ref="C6:C7"/>
    <mergeCell ref="D6:D7"/>
    <mergeCell ref="E6:E7"/>
    <mergeCell ref="H6:H7"/>
    <mergeCell ref="I6:I7"/>
    <mergeCell ref="A6:A7"/>
    <mergeCell ref="B6:B7"/>
  </mergeCells>
  <pageMargins left="0.78749999999999998" right="0.59027779999999996" top="0.59027779999999996" bottom="0.59027779999999996" header="0.39374999999999999" footer="0.51180550000000002"/>
  <pageSetup paperSize="9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SQUERY_SVOD_ROSP&lt;/Code&gt;&#10;  &lt;ObjectCode&gt;SQUERY_SVOD_ROSP&lt;/ObjectCode&gt;&#10;  &lt;DocName&gt;Сводная бюджетная роспись&lt;/DocName&gt;&#10;  &lt;VariantLink&gt;14383764&lt;/VariantLink&gt;&#10;  &lt;ReportLink&gt;126924&lt;/ReportLink&gt;&#10;  &lt;SilentMode&gt;false&lt;/SilentMode&gt;&#10;  &lt;DateInfo&gt;&#10;    &lt;string&gt;01.01.2017&lt;/string&gt;&#10;    &lt;string&gt;01.04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169E85AB-D7FB-4E0E-B0F0-3D2C0A6F780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Митяева</dc:creator>
  <cp:lastModifiedBy>EKulakova</cp:lastModifiedBy>
  <cp:lastPrinted>2020-10-19T11:22:33Z</cp:lastPrinted>
  <dcterms:created xsi:type="dcterms:W3CDTF">2017-05-11T05:16:36Z</dcterms:created>
  <dcterms:modified xsi:type="dcterms:W3CDTF">2020-10-19T12:58:33Z</dcterms:modified>
</cp:coreProperties>
</file>